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85" windowWidth="12120" windowHeight="8805" activeTab="0"/>
  </bookViews>
  <sheets>
    <sheet name="ต.ค.61" sheetId="1" r:id="rId1"/>
    <sheet name="พ.ย.61" sheetId="2" r:id="rId2"/>
    <sheet name="ธ.ค.61" sheetId="3" r:id="rId3"/>
    <sheet name="ม.ค.62" sheetId="4" r:id="rId4"/>
    <sheet name="ก.พ.62" sheetId="5" r:id="rId5"/>
    <sheet name="มี.ค.62" sheetId="6" r:id="rId6"/>
  </sheets>
  <definedNames>
    <definedName name="_xlnm.Print_Area" localSheetId="2">'ธ.ค.61'!$A$1:$I$96</definedName>
    <definedName name="_xlnm.Print_Area" localSheetId="1">'พ.ย.61'!$A$1:$I$93</definedName>
    <definedName name="_xlnm.Print_Area" localSheetId="3">'ม.ค.62'!$A$1:$I$104</definedName>
  </definedNames>
  <calcPr fullCalcOnLoad="1"/>
</workbook>
</file>

<file path=xl/sharedStrings.xml><?xml version="1.0" encoding="utf-8"?>
<sst xmlns="http://schemas.openxmlformats.org/spreadsheetml/2006/main" count="652" uniqueCount="95">
  <si>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</si>
  <si>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</si>
  <si>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</si>
  <si>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</si>
  <si>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</si>
  <si>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</si>
  <si>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</si>
  <si>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</si>
  <si>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</si>
  <si>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</si>
  <si>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</si>
  <si>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</si>
  <si>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</si>
  <si>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</si>
  <si>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</si>
  <si>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</si>
  <si>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รวมรายรับ</t>
  </si>
  <si>
    <t>รายจ่าย</t>
  </si>
  <si>
    <t>ค่าสาธารณูปโภค</t>
  </si>
  <si>
    <t>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</si>
  <si>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</si>
  <si>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</si>
  <si>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</si>
  <si>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</si>
  <si>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</si>
  <si>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ลูกหนี้เงินยืมเงินสะสม</t>
  </si>
  <si>
    <t xml:space="preserve">เงินรับฝาก(หมายเหตุ2) </t>
  </si>
  <si>
    <t xml:space="preserve">รายจ่ายค้างจ่าย </t>
  </si>
  <si>
    <r>
      <t>รายรับ</t>
    </r>
    <r>
      <rPr>
        <b/>
        <sz val="16"/>
        <rFont val="TH SarabunPSK"/>
        <family val="2"/>
      </rPr>
      <t xml:space="preserve"> (หมายเหตุ 1)</t>
    </r>
  </si>
  <si>
    <t xml:space="preserve"> รายจ่ายค้างจ่าย</t>
  </si>
  <si>
    <t>เงินอุดหนุนทั่วไป</t>
  </si>
  <si>
    <t>เงินอุดหนุนระบุ</t>
  </si>
  <si>
    <t>(บาท)</t>
  </si>
  <si>
    <t>วัตถุประสงค์/</t>
  </si>
  <si>
    <t>เฉพาะกิจ(บาท)</t>
  </si>
  <si>
    <t>รวม</t>
  </si>
  <si>
    <t>จำนวนเงิน</t>
  </si>
  <si>
    <t>ที่เกิดขึ้นจริง</t>
  </si>
  <si>
    <t>รหัสบัญชี</t>
  </si>
  <si>
    <t>เงินอุดหนุนทั่วไประบุวัตถุประสงค์/เฉพาะกิจ</t>
  </si>
  <si>
    <t xml:space="preserve">รายงาน รับ - จ่ายเงิน </t>
  </si>
  <si>
    <t xml:space="preserve">งบกลาง </t>
  </si>
  <si>
    <t xml:space="preserve">เงินเดือน (ฝ่ายประจำ) </t>
  </si>
  <si>
    <t xml:space="preserve">ค่าตอบแทน </t>
  </si>
  <si>
    <r>
      <t>ค่าใช้สอย</t>
    </r>
    <r>
      <rPr>
        <sz val="12"/>
        <rFont val="TH SarabunPSK"/>
        <family val="2"/>
      </rPr>
      <t xml:space="preserve"> </t>
    </r>
  </si>
  <si>
    <t xml:space="preserve">ค่าวัสดุ </t>
  </si>
  <si>
    <t xml:space="preserve">ค่าครุภัณฑ์ </t>
  </si>
  <si>
    <t xml:space="preserve">ค่าที่ดินและสิ่งก่อสร้าง </t>
  </si>
  <si>
    <t xml:space="preserve">เงินอุดหนุน </t>
  </si>
  <si>
    <t>41100000</t>
  </si>
  <si>
    <t>41200000</t>
  </si>
  <si>
    <t>41300000</t>
  </si>
  <si>
    <t>41400000</t>
  </si>
  <si>
    <t>41500000</t>
  </si>
  <si>
    <t>41600000</t>
  </si>
  <si>
    <t>42100000</t>
  </si>
  <si>
    <t>43100000</t>
  </si>
  <si>
    <t>44100000</t>
  </si>
  <si>
    <t xml:space="preserve"> รายจ่ายค้างจ่ายระหว่างดำเนินการ</t>
  </si>
  <si>
    <t>21010000</t>
  </si>
  <si>
    <t>21010001</t>
  </si>
  <si>
    <t>21040000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</si>
  <si>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</si>
  <si>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</si>
  <si>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</si>
  <si>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</si>
  <si>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</si>
  <si>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</si>
  <si>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</si>
  <si>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</si>
  <si>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</si>
  <si>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31000000</t>
  </si>
  <si>
    <t>ลูกหนี้เงินสะสม</t>
  </si>
  <si>
    <t>ลูกหนี้เงินยืม</t>
  </si>
  <si>
    <t>11041000</t>
  </si>
  <si>
    <t>19040000</t>
  </si>
  <si>
    <t>รับฝาก(หมายเหตุ 2)</t>
  </si>
  <si>
    <t>รายได้จากรัฐบาลค้างรับ</t>
  </si>
  <si>
    <t>11042000</t>
  </si>
  <si>
    <t>11047000</t>
  </si>
  <si>
    <t>เงินเดือน (ฝ่ายการเมืองฯ)</t>
  </si>
  <si>
    <t>ลูกหนี้ภาษีบำรุงท้องที่</t>
  </si>
  <si>
    <t>11043002</t>
  </si>
  <si>
    <t>อำเภอเมืองสมุทรสงคราม    จังหวัดสมุทรสงคราม</t>
  </si>
  <si>
    <t>องค์การบริหารส่วนตำบลนางตะเคียน</t>
  </si>
  <si>
    <t>เบิกเกินส่งคืนเบี้ยยังชีพคนชรา งปม.61 เข้าเงินสะสม</t>
  </si>
  <si>
    <t>5110000</t>
  </si>
  <si>
    <t>สิ่งที่ส่งมาด้วย 1</t>
  </si>
  <si>
    <t>สิ่งที่ส่งมาด้วย  1</t>
  </si>
  <si>
    <t>ปีงบประมาณ  2562   ประจำเดือน  ตุลาคม  2561</t>
  </si>
  <si>
    <t>ปีงบประมาณ  2562   ประจำเดือน  พฤศจิกายน  2561</t>
  </si>
  <si>
    <t>ปีงบประมาณ  2562   ประจำเดือน  ธันวาคม  2561</t>
  </si>
  <si>
    <t>ปีงบประมาณ  2562   ประจำเดือน  มกราคม 2562</t>
  </si>
  <si>
    <t>ปีงบประมาณ  2562   ประจำเดือน  กุมภาพันธ์ 2562</t>
  </si>
  <si>
    <t>ปีงบประมาณ  2562   ประจำเดือน  มีนาคม  2562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</si>
</sst>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0.0"/>
    <numFmt numFmtId="195" formatCode="\-"/>
    <numFmt numFmtId="196" formatCode="#,##0.00_ ;\-#,##0.00\ "/>
    <numFmt numFmtId="197" formatCode="#,##0.0_ ;\-#,##0.0\ "/>
    <numFmt numFmtId="198" formatCode="#,##0_ ;\-#,##0\ "/>
  </numFmts>
  <fonts count="47">
    <font>
      <sz val="14"/>
      <name val="Cordia New"/>
      <family val="0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IT๙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IT๙"/>
      <family val="2"/>
    </font>
    <font>
      <sz val="13"/>
      <name val="TH SarabunPSK"/>
      <family val="2"/>
    </font>
    <font>
      <sz val="13"/>
      <name val="Cordia New"/>
      <family val="2"/>
    </font>
    <font>
      <sz val="16"/>
      <name val="Cordia New"/>
      <family val="2"/>
    </font>
    <font>
      <sz val="16"/>
      <name val="CordiaUPC"/>
      <family val="2"/>
    </font>
    <font>
      <sz val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>
        <color indexed="63"/>
      </right>
      <top style="hair">
        <color theme="0" tint="-0.149959996342659"/>
      </top>
      <bottom style="hair">
        <color theme="0" tint="-0.149959996342659"/>
      </bottom>
    </border>
    <border>
      <left style="thin"/>
      <right style="thin"/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 style="thin"/>
      <top style="hair">
        <color theme="0" tint="-0.149959996342659"/>
      </top>
      <bottom style="hair">
        <color theme="0" tint="-0.149959996342659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3" fontId="3" fillId="0" borderId="0" xfId="33" applyFont="1" applyAlignment="1">
      <alignment/>
    </xf>
    <xf numFmtId="43" fontId="3" fillId="0" borderId="11" xfId="33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12" xfId="33" applyFont="1" applyBorder="1" applyAlignment="1">
      <alignment horizontal="center"/>
    </xf>
    <xf numFmtId="43" fontId="3" fillId="0" borderId="13" xfId="33" applyFont="1" applyBorder="1" applyAlignment="1">
      <alignment horizontal="center"/>
    </xf>
    <xf numFmtId="0" fontId="3" fillId="0" borderId="14" xfId="0" applyFont="1" applyBorder="1" applyAlignment="1">
      <alignment/>
    </xf>
    <xf numFmtId="43" fontId="3" fillId="0" borderId="12" xfId="33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0" xfId="0" applyFont="1" applyBorder="1" applyAlignment="1">
      <alignment/>
    </xf>
    <xf numFmtId="43" fontId="5" fillId="0" borderId="12" xfId="33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43" fontId="5" fillId="0" borderId="12" xfId="33" applyFont="1" applyBorder="1" applyAlignment="1">
      <alignment horizontal="center"/>
    </xf>
    <xf numFmtId="43" fontId="3" fillId="0" borderId="14" xfId="33" applyFont="1" applyBorder="1" applyAlignment="1">
      <alignment horizontal="center"/>
    </xf>
    <xf numFmtId="43" fontId="5" fillId="0" borderId="16" xfId="33" applyFont="1" applyBorder="1" applyAlignment="1">
      <alignment horizontal="center"/>
    </xf>
    <xf numFmtId="43" fontId="3" fillId="0" borderId="17" xfId="33" applyFont="1" applyBorder="1" applyAlignment="1">
      <alignment/>
    </xf>
    <xf numFmtId="0" fontId="3" fillId="0" borderId="0" xfId="0" applyFont="1" applyAlignment="1">
      <alignment/>
    </xf>
    <xf numFmtId="43" fontId="3" fillId="0" borderId="13" xfId="33" applyFont="1" applyBorder="1" applyAlignment="1">
      <alignment/>
    </xf>
    <xf numFmtId="43" fontId="5" fillId="0" borderId="18" xfId="33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3" fontId="4" fillId="0" borderId="12" xfId="33" applyFont="1" applyBorder="1" applyAlignment="1">
      <alignment/>
    </xf>
    <xf numFmtId="43" fontId="3" fillId="0" borderId="19" xfId="33" applyFont="1" applyBorder="1" applyAlignment="1">
      <alignment/>
    </xf>
    <xf numFmtId="43" fontId="3" fillId="0" borderId="16" xfId="33" applyFont="1" applyBorder="1" applyAlignment="1">
      <alignment/>
    </xf>
    <xf numFmtId="43" fontId="7" fillId="0" borderId="0" xfId="33" applyFont="1" applyBorder="1" applyAlignment="1">
      <alignment/>
    </xf>
    <xf numFmtId="43" fontId="3" fillId="0" borderId="20" xfId="33" applyFont="1" applyBorder="1" applyAlignment="1">
      <alignment/>
    </xf>
    <xf numFmtId="0" fontId="6" fillId="0" borderId="20" xfId="0" applyFont="1" applyBorder="1" applyAlignment="1">
      <alignment/>
    </xf>
    <xf numFmtId="43" fontId="3" fillId="0" borderId="14" xfId="33" applyFont="1" applyBorder="1" applyAlignment="1">
      <alignment/>
    </xf>
    <xf numFmtId="0" fontId="6" fillId="0" borderId="14" xfId="0" applyFont="1" applyBorder="1" applyAlignment="1">
      <alignment/>
    </xf>
    <xf numFmtId="43" fontId="3" fillId="0" borderId="21" xfId="33" applyFont="1" applyBorder="1" applyAlignment="1">
      <alignment/>
    </xf>
    <xf numFmtId="43" fontId="3" fillId="0" borderId="22" xfId="33" applyFont="1" applyBorder="1" applyAlignment="1">
      <alignment/>
    </xf>
    <xf numFmtId="43" fontId="5" fillId="0" borderId="23" xfId="33" applyFont="1" applyBorder="1" applyAlignment="1">
      <alignment horizontal="center"/>
    </xf>
    <xf numFmtId="43" fontId="3" fillId="0" borderId="19" xfId="33" applyFont="1" applyBorder="1" applyAlignment="1">
      <alignment horizontal="center"/>
    </xf>
    <xf numFmtId="43" fontId="3" fillId="0" borderId="11" xfId="33" applyFont="1" applyBorder="1" applyAlignment="1">
      <alignment/>
    </xf>
    <xf numFmtId="43" fontId="3" fillId="0" borderId="0" xfId="33" applyFont="1" applyBorder="1" applyAlignment="1">
      <alignment/>
    </xf>
    <xf numFmtId="43" fontId="5" fillId="0" borderId="0" xfId="33" applyFont="1" applyAlignment="1">
      <alignment horizontal="left"/>
    </xf>
    <xf numFmtId="43" fontId="5" fillId="0" borderId="0" xfId="33" applyFont="1" applyAlignment="1">
      <alignment/>
    </xf>
    <xf numFmtId="43" fontId="4" fillId="0" borderId="0" xfId="33" applyFont="1" applyAlignment="1">
      <alignment/>
    </xf>
    <xf numFmtId="43" fontId="3" fillId="0" borderId="24" xfId="33" applyFont="1" applyBorder="1" applyAlignment="1">
      <alignment horizontal="center"/>
    </xf>
    <xf numFmtId="43" fontId="3" fillId="0" borderId="25" xfId="33" applyFont="1" applyBorder="1" applyAlignment="1">
      <alignment horizontal="center"/>
    </xf>
    <xf numFmtId="43" fontId="3" fillId="0" borderId="14" xfId="33" applyFont="1" applyBorder="1" applyAlignment="1">
      <alignment horizontal="right"/>
    </xf>
    <xf numFmtId="43" fontId="3" fillId="0" borderId="16" xfId="33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43" fontId="3" fillId="0" borderId="18" xfId="33" applyFont="1" applyBorder="1" applyAlignment="1">
      <alignment horizontal="center"/>
    </xf>
    <xf numFmtId="0" fontId="3" fillId="0" borderId="20" xfId="0" applyFont="1" applyBorder="1" applyAlignment="1">
      <alignment/>
    </xf>
    <xf numFmtId="49" fontId="8" fillId="0" borderId="14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3" fontId="7" fillId="0" borderId="19" xfId="33" applyFont="1" applyBorder="1" applyAlignment="1">
      <alignment/>
    </xf>
    <xf numFmtId="43" fontId="3" fillId="0" borderId="18" xfId="33" applyFont="1" applyBorder="1" applyAlignment="1">
      <alignment/>
    </xf>
    <xf numFmtId="0" fontId="5" fillId="0" borderId="14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43" fontId="7" fillId="0" borderId="12" xfId="33" applyFont="1" applyBorder="1" applyAlignment="1">
      <alignment/>
    </xf>
    <xf numFmtId="0" fontId="5" fillId="0" borderId="14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49" fontId="5" fillId="0" borderId="13" xfId="0" applyNumberFormat="1" applyFont="1" applyBorder="1" applyAlignment="1">
      <alignment horizontal="center" shrinkToFit="1"/>
    </xf>
    <xf numFmtId="49" fontId="4" fillId="0" borderId="12" xfId="0" applyNumberFormat="1" applyFont="1" applyBorder="1" applyAlignment="1">
      <alignment horizontal="center" shrinkToFit="1"/>
    </xf>
    <xf numFmtId="49" fontId="5" fillId="0" borderId="17" xfId="0" applyNumberFormat="1" applyFont="1" applyBorder="1" applyAlignment="1">
      <alignment horizontal="center" shrinkToFit="1"/>
    </xf>
    <xf numFmtId="49" fontId="5" fillId="0" borderId="0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49" fontId="3" fillId="0" borderId="12" xfId="0" applyNumberFormat="1" applyFont="1" applyBorder="1" applyAlignment="1">
      <alignment horizontal="center" shrinkToFit="1"/>
    </xf>
    <xf numFmtId="49" fontId="5" fillId="0" borderId="26" xfId="0" applyNumberFormat="1" applyFont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 shrinkToFit="1"/>
    </xf>
    <xf numFmtId="49" fontId="5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43" fontId="3" fillId="0" borderId="24" xfId="33" applyFont="1" applyBorder="1" applyAlignment="1">
      <alignment horizontal="center" shrinkToFit="1"/>
    </xf>
    <xf numFmtId="43" fontId="3" fillId="0" borderId="14" xfId="33" applyFont="1" applyBorder="1" applyAlignment="1">
      <alignment horizontal="center" shrinkToFit="1"/>
    </xf>
    <xf numFmtId="43" fontId="3" fillId="0" borderId="25" xfId="33" applyFont="1" applyBorder="1" applyAlignment="1">
      <alignment horizontal="center" shrinkToFit="1"/>
    </xf>
    <xf numFmtId="43" fontId="4" fillId="0" borderId="0" xfId="0" applyNumberFormat="1" applyFont="1" applyAlignment="1">
      <alignment/>
    </xf>
    <xf numFmtId="43" fontId="11" fillId="0" borderId="0" xfId="33" applyFont="1" applyAlignment="1">
      <alignment/>
    </xf>
    <xf numFmtId="49" fontId="5" fillId="0" borderId="14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3" fontId="3" fillId="0" borderId="12" xfId="33" applyFont="1" applyBorder="1" applyAlignment="1">
      <alignment shrinkToFit="1"/>
    </xf>
    <xf numFmtId="49" fontId="8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43" fontId="5" fillId="0" borderId="0" xfId="0" applyNumberFormat="1" applyFont="1" applyAlignment="1">
      <alignment/>
    </xf>
    <xf numFmtId="43" fontId="3" fillId="0" borderId="14" xfId="33" applyFont="1" applyFill="1" applyBorder="1" applyAlignment="1">
      <alignment/>
    </xf>
    <xf numFmtId="43" fontId="3" fillId="0" borderId="14" xfId="33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43" fontId="3" fillId="0" borderId="27" xfId="33" applyFont="1" applyBorder="1" applyAlignment="1">
      <alignment/>
    </xf>
    <xf numFmtId="43" fontId="5" fillId="0" borderId="28" xfId="33" applyFont="1" applyBorder="1" applyAlignment="1">
      <alignment/>
    </xf>
    <xf numFmtId="0" fontId="5" fillId="0" borderId="27" xfId="0" applyFont="1" applyBorder="1" applyAlignment="1">
      <alignment horizontal="left" indent="1"/>
    </xf>
    <xf numFmtId="0" fontId="5" fillId="0" borderId="29" xfId="0" applyFont="1" applyBorder="1" applyAlignment="1">
      <alignment/>
    </xf>
    <xf numFmtId="49" fontId="5" fillId="0" borderId="28" xfId="0" applyNumberFormat="1" applyFont="1" applyBorder="1" applyAlignment="1">
      <alignment horizontal="center" shrinkToFit="1"/>
    </xf>
    <xf numFmtId="43" fontId="3" fillId="0" borderId="27" xfId="33" applyFont="1" applyBorder="1" applyAlignment="1">
      <alignment horizontal="right"/>
    </xf>
    <xf numFmtId="43" fontId="5" fillId="0" borderId="28" xfId="33" applyFont="1" applyBorder="1" applyAlignment="1">
      <alignment horizontal="center"/>
    </xf>
    <xf numFmtId="43" fontId="3" fillId="0" borderId="27" xfId="33" applyFont="1" applyBorder="1" applyAlignment="1">
      <alignment horizontal="center"/>
    </xf>
    <xf numFmtId="0" fontId="1" fillId="0" borderId="27" xfId="0" applyFont="1" applyBorder="1" applyAlignment="1">
      <alignment horizontal="left" indent="1"/>
    </xf>
    <xf numFmtId="43" fontId="3" fillId="0" borderId="28" xfId="33" applyFont="1" applyBorder="1" applyAlignment="1">
      <alignment/>
    </xf>
    <xf numFmtId="0" fontId="5" fillId="0" borderId="27" xfId="0" applyFont="1" applyBorder="1" applyAlignment="1">
      <alignment/>
    </xf>
    <xf numFmtId="49" fontId="3" fillId="0" borderId="29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49" fontId="10" fillId="0" borderId="29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1" fillId="0" borderId="29" xfId="0" applyFont="1" applyBorder="1" applyAlignment="1">
      <alignment/>
    </xf>
    <xf numFmtId="43" fontId="7" fillId="0" borderId="28" xfId="33" applyFont="1" applyBorder="1" applyAlignment="1">
      <alignment/>
    </xf>
    <xf numFmtId="43" fontId="4" fillId="0" borderId="28" xfId="33" applyFont="1" applyBorder="1" applyAlignment="1">
      <alignment/>
    </xf>
    <xf numFmtId="49" fontId="4" fillId="0" borderId="28" xfId="0" applyNumberFormat="1" applyFont="1" applyBorder="1" applyAlignment="1">
      <alignment horizontal="center" shrinkToFit="1"/>
    </xf>
    <xf numFmtId="49" fontId="8" fillId="0" borderId="27" xfId="0" applyNumberFormat="1" applyFont="1" applyBorder="1" applyAlignment="1">
      <alignment/>
    </xf>
    <xf numFmtId="49" fontId="9" fillId="0" borderId="29" xfId="0" applyNumberFormat="1" applyFont="1" applyBorder="1" applyAlignment="1">
      <alignment/>
    </xf>
    <xf numFmtId="43" fontId="3" fillId="0" borderId="30" xfId="33" applyFont="1" applyFill="1" applyBorder="1" applyAlignment="1">
      <alignment/>
    </xf>
    <xf numFmtId="43" fontId="3" fillId="0" borderId="30" xfId="33" applyFont="1" applyBorder="1" applyAlignment="1">
      <alignment/>
    </xf>
    <xf numFmtId="43" fontId="5" fillId="0" borderId="31" xfId="33" applyFont="1" applyBorder="1" applyAlignment="1">
      <alignment/>
    </xf>
    <xf numFmtId="49" fontId="5" fillId="0" borderId="31" xfId="0" applyNumberFormat="1" applyFont="1" applyBorder="1" applyAlignment="1">
      <alignment horizontal="center" shrinkToFit="1"/>
    </xf>
    <xf numFmtId="43" fontId="5" fillId="0" borderId="31" xfId="33" applyFont="1" applyBorder="1" applyAlignment="1">
      <alignment horizontal="center"/>
    </xf>
    <xf numFmtId="43" fontId="3" fillId="0" borderId="30" xfId="33" applyFont="1" applyFill="1" applyBorder="1" applyAlignment="1">
      <alignment horizontal="center"/>
    </xf>
    <xf numFmtId="43" fontId="3" fillId="0" borderId="30" xfId="33" applyFont="1" applyBorder="1" applyAlignment="1">
      <alignment horizontal="center"/>
    </xf>
    <xf numFmtId="43" fontId="3" fillId="0" borderId="31" xfId="33" applyFont="1" applyBorder="1" applyAlignment="1">
      <alignment/>
    </xf>
    <xf numFmtId="49" fontId="8" fillId="0" borderId="30" xfId="0" applyNumberFormat="1" applyFont="1" applyBorder="1" applyAlignment="1">
      <alignment/>
    </xf>
    <xf numFmtId="49" fontId="9" fillId="0" borderId="32" xfId="0" applyNumberFormat="1" applyFont="1" applyBorder="1" applyAlignment="1">
      <alignment/>
    </xf>
    <xf numFmtId="43" fontId="12" fillId="0" borderId="0" xfId="0" applyNumberFormat="1" applyFont="1" applyAlignment="1">
      <alignment/>
    </xf>
    <xf numFmtId="49" fontId="8" fillId="0" borderId="30" xfId="0" applyNumberFormat="1" applyFont="1" applyBorder="1" applyAlignment="1">
      <alignment/>
    </xf>
    <xf numFmtId="49" fontId="9" fillId="0" borderId="32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49" fontId="9" fillId="0" borderId="29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49" fontId="10" fillId="0" borderId="2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0" fillId="0" borderId="10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5" fillId="0" borderId="14" xfId="0" applyNumberFormat="1" applyFont="1" applyBorder="1" applyAlignment="1">
      <alignment horizontal="left" shrinkToFit="1"/>
    </xf>
    <xf numFmtId="49" fontId="5" fillId="0" borderId="10" xfId="0" applyNumberFormat="1" applyFont="1" applyBorder="1" applyAlignment="1">
      <alignment horizontal="left" shrinkToFit="1"/>
    </xf>
    <xf numFmtId="49" fontId="8" fillId="0" borderId="30" xfId="0" applyNumberFormat="1" applyFont="1" applyBorder="1" applyAlignment="1">
      <alignment/>
    </xf>
    <xf numFmtId="49" fontId="9" fillId="0" borderId="32" xfId="0" applyNumberFormat="1" applyFont="1" applyBorder="1" applyAlignment="1">
      <alignment/>
    </xf>
    <xf numFmtId="49" fontId="5" fillId="0" borderId="30" xfId="0" applyNumberFormat="1" applyFont="1" applyBorder="1" applyAlignment="1">
      <alignment horizontal="left" indent="1"/>
    </xf>
    <xf numFmtId="49" fontId="0" fillId="0" borderId="32" xfId="0" applyNumberFormat="1" applyFont="1" applyBorder="1" applyAlignment="1">
      <alignment horizontal="left" indent="1"/>
    </xf>
    <xf numFmtId="0" fontId="5" fillId="0" borderId="30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2" xfId="0" applyBorder="1" applyAlignment="1">
      <alignment/>
    </xf>
    <xf numFmtId="0" fontId="3" fillId="0" borderId="30" xfId="0" applyFont="1" applyBorder="1" applyAlignment="1">
      <alignment/>
    </xf>
    <xf numFmtId="49" fontId="5" fillId="0" borderId="30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49" fontId="9" fillId="0" borderId="29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49" fontId="10" fillId="0" borderId="29" xfId="0" applyNumberFormat="1" applyFont="1" applyBorder="1" applyAlignment="1">
      <alignment/>
    </xf>
    <xf numFmtId="49" fontId="5" fillId="0" borderId="27" xfId="0" applyNumberFormat="1" applyFont="1" applyBorder="1" applyAlignment="1">
      <alignment horizontal="left" shrinkToFit="1"/>
    </xf>
    <xf numFmtId="49" fontId="5" fillId="0" borderId="29" xfId="0" applyNumberFormat="1" applyFont="1" applyBorder="1" applyAlignment="1">
      <alignment horizontal="left" shrinkToFit="1"/>
    </xf>
    <xf numFmtId="0" fontId="0" fillId="0" borderId="32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K92"/>
  <sheetViews>
    <sheetView tabSelected="1" zoomScalePageLayoutView="0" workbookViewId="0" topLeftCell="A81">
      <selection activeCell="J13" sqref="J13"/>
    </sheetView>
  </sheetViews>
  <sheetFormatPr defaultColWidth="9.140625" defaultRowHeight="21.75"/>
  <cols>
    <col min="1" max="1" width="15.57421875" style="43" customWidth="1"/>
    <col min="2" max="2" width="13.00390625" style="43" customWidth="1"/>
    <col min="3" max="3" width="15.7109375" style="43" customWidth="1"/>
    <col min="4" max="4" width="15.57421875" style="43" customWidth="1"/>
    <col min="5" max="5" width="9.140625" style="3" customWidth="1"/>
    <col min="6" max="6" width="23.7109375" style="3" customWidth="1"/>
    <col min="7" max="7" width="9.421875" style="74" customWidth="1"/>
    <col min="8" max="8" width="15.7109375" style="43" customWidth="1"/>
    <col min="9" max="10" width="9.140625" style="3" customWidth="1"/>
    <col min="11" max="11" width="17.00390625" style="3" bestFit="1" customWidth="1"/>
    <col min="12" max="16384" width="9.140625" style="3" customWidth="1"/>
  </cols>
  <sheetData>
    <row r="1" spans="1:8" ht="19.5" customHeight="1">
      <c r="A1" s="147" t="s">
        <v>84</v>
      </c>
      <c r="B1" s="147"/>
      <c r="C1" s="147"/>
      <c r="D1" s="147"/>
      <c r="E1" s="147"/>
      <c r="F1" s="147"/>
      <c r="G1" s="147"/>
      <c r="H1" s="147"/>
    </row>
    <row r="2" spans="1:8" ht="19.5" customHeight="1">
      <c r="A2" s="147" t="s">
        <v>83</v>
      </c>
      <c r="B2" s="147"/>
      <c r="C2" s="147"/>
      <c r="D2" s="147"/>
      <c r="E2" s="147"/>
      <c r="F2" s="147"/>
      <c r="G2" s="147"/>
      <c r="H2" s="147"/>
    </row>
    <row r="3" spans="1:8" ht="19.5" customHeight="1">
      <c r="A3" s="147" t="s">
        <v>40</v>
      </c>
      <c r="B3" s="147"/>
      <c r="C3" s="147"/>
      <c r="D3" s="147"/>
      <c r="E3" s="147"/>
      <c r="F3" s="147"/>
      <c r="G3" s="147"/>
      <c r="H3" s="147"/>
    </row>
    <row r="4" spans="1:8" ht="19.5" customHeight="1" thickBot="1">
      <c r="A4" s="137" t="s">
        <v>89</v>
      </c>
      <c r="B4" s="137"/>
      <c r="C4" s="137"/>
      <c r="D4" s="137"/>
      <c r="E4" s="137"/>
      <c r="F4" s="137"/>
      <c r="G4" s="137"/>
      <c r="H4" s="137"/>
    </row>
    <row r="5" spans="1:8" ht="19.5" customHeight="1" thickTop="1">
      <c r="A5" s="131" t="s">
        <v>2</v>
      </c>
      <c r="B5" s="132"/>
      <c r="C5" s="132"/>
      <c r="D5" s="132"/>
      <c r="E5" s="133"/>
      <c r="F5" s="134"/>
      <c r="G5" s="61"/>
      <c r="H5" s="49" t="s">
        <v>36</v>
      </c>
    </row>
    <row r="6" spans="1:8" ht="19.5" customHeight="1">
      <c r="A6" s="6"/>
      <c r="B6" s="75" t="s">
        <v>31</v>
      </c>
      <c r="C6" s="44"/>
      <c r="D6" s="6"/>
      <c r="E6" s="130" t="s">
        <v>4</v>
      </c>
      <c r="F6" s="130"/>
      <c r="G6" s="62" t="s">
        <v>38</v>
      </c>
      <c r="H6" s="8" t="s">
        <v>7</v>
      </c>
    </row>
    <row r="7" spans="1:8" ht="19.5" customHeight="1">
      <c r="A7" s="18" t="s">
        <v>0</v>
      </c>
      <c r="B7" s="76" t="s">
        <v>33</v>
      </c>
      <c r="C7" s="18" t="s">
        <v>35</v>
      </c>
      <c r="D7" s="8" t="s">
        <v>3</v>
      </c>
      <c r="E7" s="7"/>
      <c r="F7" s="7"/>
      <c r="G7" s="62"/>
      <c r="H7" s="8" t="s">
        <v>37</v>
      </c>
    </row>
    <row r="8" spans="1:8" ht="19.5" customHeight="1" thickBot="1">
      <c r="A8" s="45" t="s">
        <v>32</v>
      </c>
      <c r="B8" s="77" t="s">
        <v>34</v>
      </c>
      <c r="C8" s="45" t="s">
        <v>32</v>
      </c>
      <c r="D8" s="9" t="s">
        <v>32</v>
      </c>
      <c r="E8" s="137"/>
      <c r="F8" s="137"/>
      <c r="G8" s="63"/>
      <c r="H8" s="9" t="s">
        <v>32</v>
      </c>
    </row>
    <row r="9" spans="1:11" ht="19.5" customHeight="1" thickTop="1">
      <c r="A9" s="33"/>
      <c r="B9" s="33"/>
      <c r="C9" s="33"/>
      <c r="D9" s="11">
        <v>45017611.15</v>
      </c>
      <c r="E9" s="50" t="s">
        <v>8</v>
      </c>
      <c r="F9" s="12"/>
      <c r="G9" s="61"/>
      <c r="H9" s="82">
        <v>45017611.15</v>
      </c>
      <c r="K9" s="79">
        <v>42765168.24</v>
      </c>
    </row>
    <row r="10" spans="1:8" ht="19.5" customHeight="1">
      <c r="A10" s="33"/>
      <c r="B10" s="33"/>
      <c r="C10" s="33"/>
      <c r="D10" s="11"/>
      <c r="E10" s="34" t="s">
        <v>28</v>
      </c>
      <c r="F10" s="13"/>
      <c r="G10" s="62"/>
      <c r="H10" s="11"/>
    </row>
    <row r="11" spans="1:8" ht="19.5" customHeight="1">
      <c r="A11" s="33">
        <v>320000</v>
      </c>
      <c r="B11" s="33">
        <v>0</v>
      </c>
      <c r="C11" s="33">
        <f>SUM(A11+B11)</f>
        <v>320000</v>
      </c>
      <c r="D11" s="14">
        <f>H11</f>
        <v>20</v>
      </c>
      <c r="E11" s="55" t="s">
        <v>9</v>
      </c>
      <c r="F11" s="26"/>
      <c r="G11" s="62" t="s">
        <v>49</v>
      </c>
      <c r="H11" s="14">
        <v>20</v>
      </c>
    </row>
    <row r="12" spans="1:8" ht="19.5" customHeight="1">
      <c r="A12" s="33">
        <v>289500</v>
      </c>
      <c r="B12" s="33">
        <v>0</v>
      </c>
      <c r="C12" s="33">
        <f aca="true" t="shared" si="0" ref="C12:C20">SUM(A12+B12)</f>
        <v>289500</v>
      </c>
      <c r="D12" s="14">
        <f aca="true" t="shared" si="1" ref="D12:D18">H12</f>
        <v>3144</v>
      </c>
      <c r="E12" s="55" t="s">
        <v>10</v>
      </c>
      <c r="F12" s="26"/>
      <c r="G12" s="62" t="s">
        <v>50</v>
      </c>
      <c r="H12" s="14">
        <v>3144</v>
      </c>
    </row>
    <row r="13" spans="1:8" ht="19.5" customHeight="1">
      <c r="A13" s="46">
        <v>400000</v>
      </c>
      <c r="B13" s="46">
        <v>0</v>
      </c>
      <c r="C13" s="33">
        <f t="shared" si="0"/>
        <v>400000</v>
      </c>
      <c r="D13" s="14">
        <f t="shared" si="1"/>
        <v>7526.19</v>
      </c>
      <c r="E13" s="55" t="s">
        <v>11</v>
      </c>
      <c r="F13" s="26"/>
      <c r="G13" s="62" t="s">
        <v>51</v>
      </c>
      <c r="H13" s="17">
        <v>7526.19</v>
      </c>
    </row>
    <row r="14" spans="1:8" ht="19.5" customHeight="1">
      <c r="A14" s="18">
        <v>0</v>
      </c>
      <c r="B14" s="18">
        <v>0</v>
      </c>
      <c r="C14" s="33">
        <f t="shared" si="0"/>
        <v>0</v>
      </c>
      <c r="D14" s="14">
        <f t="shared" si="1"/>
        <v>0</v>
      </c>
      <c r="E14" s="56" t="s">
        <v>12</v>
      </c>
      <c r="F14" s="26"/>
      <c r="G14" s="62" t="s">
        <v>52</v>
      </c>
      <c r="H14" s="17">
        <v>0</v>
      </c>
    </row>
    <row r="15" spans="1:8" ht="19.5" customHeight="1">
      <c r="A15" s="46">
        <v>101500</v>
      </c>
      <c r="B15" s="46">
        <v>0</v>
      </c>
      <c r="C15" s="33">
        <f t="shared" si="0"/>
        <v>101500</v>
      </c>
      <c r="D15" s="14">
        <f t="shared" si="1"/>
        <v>0</v>
      </c>
      <c r="E15" s="55" t="s">
        <v>13</v>
      </c>
      <c r="F15" s="26"/>
      <c r="G15" s="62" t="s">
        <v>53</v>
      </c>
      <c r="H15" s="17">
        <v>0</v>
      </c>
    </row>
    <row r="16" spans="1:8" ht="19.5" customHeight="1">
      <c r="A16" s="18">
        <v>1000</v>
      </c>
      <c r="B16" s="18">
        <v>0</v>
      </c>
      <c r="C16" s="33">
        <f t="shared" si="0"/>
        <v>1000</v>
      </c>
      <c r="D16" s="14">
        <f t="shared" si="1"/>
        <v>0</v>
      </c>
      <c r="E16" s="55" t="s">
        <v>14</v>
      </c>
      <c r="F16" s="26"/>
      <c r="G16" s="62" t="s">
        <v>54</v>
      </c>
      <c r="H16" s="17">
        <v>0</v>
      </c>
    </row>
    <row r="17" spans="1:8" ht="19.5" customHeight="1">
      <c r="A17" s="46">
        <v>20388000</v>
      </c>
      <c r="B17" s="46">
        <v>0</v>
      </c>
      <c r="C17" s="33">
        <f t="shared" si="0"/>
        <v>20388000</v>
      </c>
      <c r="D17" s="14">
        <f t="shared" si="1"/>
        <v>1407945.51</v>
      </c>
      <c r="E17" s="55" t="s">
        <v>15</v>
      </c>
      <c r="F17" s="26"/>
      <c r="G17" s="62" t="s">
        <v>55</v>
      </c>
      <c r="H17" s="17">
        <v>1407945.51</v>
      </c>
    </row>
    <row r="18" spans="1:8" ht="19.5" customHeight="1">
      <c r="A18" s="46">
        <v>18000000</v>
      </c>
      <c r="B18" s="46">
        <v>0</v>
      </c>
      <c r="C18" s="33">
        <f t="shared" si="0"/>
        <v>18000000</v>
      </c>
      <c r="D18" s="14">
        <f t="shared" si="1"/>
        <v>5438564</v>
      </c>
      <c r="E18" s="55" t="s">
        <v>30</v>
      </c>
      <c r="F18" s="26"/>
      <c r="G18" s="62" t="s">
        <v>56</v>
      </c>
      <c r="H18" s="17">
        <v>5438564</v>
      </c>
    </row>
    <row r="19" spans="1:8" ht="19.5" customHeight="1">
      <c r="A19" s="46">
        <v>0</v>
      </c>
      <c r="B19" s="46">
        <v>0</v>
      </c>
      <c r="C19" s="33">
        <f t="shared" si="0"/>
        <v>0</v>
      </c>
      <c r="D19" s="14">
        <f>H19</f>
        <v>0</v>
      </c>
      <c r="E19" s="56" t="s">
        <v>39</v>
      </c>
      <c r="F19" s="26"/>
      <c r="G19" s="62" t="s">
        <v>57</v>
      </c>
      <c r="H19" s="19">
        <v>0</v>
      </c>
    </row>
    <row r="20" spans="1:8" ht="19.5" customHeight="1" thickBot="1">
      <c r="A20" s="36">
        <f>SUM(A11:A19)</f>
        <v>39500000</v>
      </c>
      <c r="B20" s="36">
        <f>SUM(B11:B19)</f>
        <v>0</v>
      </c>
      <c r="C20" s="20">
        <f t="shared" si="0"/>
        <v>39500000</v>
      </c>
      <c r="D20" s="20">
        <f>SUM(D11:D19)</f>
        <v>6857199.7</v>
      </c>
      <c r="E20" s="21"/>
      <c r="F20" s="21"/>
      <c r="G20" s="62"/>
      <c r="H20" s="22">
        <f>SUM(H11:H19)</f>
        <v>6857199.7</v>
      </c>
    </row>
    <row r="21" spans="1:8" ht="19.5" customHeight="1" thickTop="1">
      <c r="A21" s="54"/>
      <c r="B21" s="54"/>
      <c r="C21" s="54"/>
      <c r="D21" s="23"/>
      <c r="E21" s="24"/>
      <c r="F21" s="21"/>
      <c r="G21" s="62"/>
      <c r="H21" s="14"/>
    </row>
    <row r="22" spans="1:8" ht="19.5" customHeight="1">
      <c r="A22" s="11"/>
      <c r="B22" s="11"/>
      <c r="C22" s="11"/>
      <c r="D22" s="17">
        <v>0</v>
      </c>
      <c r="E22" s="58" t="s">
        <v>29</v>
      </c>
      <c r="F22" s="25"/>
      <c r="G22" s="62" t="s">
        <v>59</v>
      </c>
      <c r="H22" s="17">
        <v>0</v>
      </c>
    </row>
    <row r="23" spans="1:8" ht="19.5" customHeight="1">
      <c r="A23" s="11"/>
      <c r="B23" s="11"/>
      <c r="C23" s="11"/>
      <c r="D23" s="17">
        <v>0</v>
      </c>
      <c r="E23" s="58" t="s">
        <v>58</v>
      </c>
      <c r="F23" s="25"/>
      <c r="G23" s="62" t="s">
        <v>60</v>
      </c>
      <c r="H23" s="17">
        <v>0</v>
      </c>
    </row>
    <row r="24" spans="1:8" ht="19.5" customHeight="1">
      <c r="A24" s="11"/>
      <c r="B24" s="11"/>
      <c r="C24" s="11"/>
      <c r="D24" s="14">
        <f>H24</f>
        <v>0</v>
      </c>
      <c r="E24" s="80" t="s">
        <v>77</v>
      </c>
      <c r="F24" s="81"/>
      <c r="G24" s="62" t="s">
        <v>78</v>
      </c>
      <c r="H24" s="14">
        <v>0</v>
      </c>
    </row>
    <row r="25" spans="1:8" ht="19.5" customHeight="1">
      <c r="A25" s="11"/>
      <c r="B25" s="11"/>
      <c r="C25" s="11"/>
      <c r="D25" s="14">
        <f>H25</f>
        <v>156</v>
      </c>
      <c r="E25" s="151" t="s">
        <v>81</v>
      </c>
      <c r="F25" s="152"/>
      <c r="G25" s="62" t="s">
        <v>82</v>
      </c>
      <c r="H25" s="14">
        <v>156</v>
      </c>
    </row>
    <row r="26" spans="1:8" ht="19.5" customHeight="1">
      <c r="A26" s="11"/>
      <c r="B26" s="11"/>
      <c r="C26" s="11"/>
      <c r="D26" s="14">
        <f>H26</f>
        <v>146355.68</v>
      </c>
      <c r="E26" s="59" t="s">
        <v>76</v>
      </c>
      <c r="F26" s="1"/>
      <c r="G26" s="62" t="s">
        <v>61</v>
      </c>
      <c r="H26" s="17">
        <v>146355.68</v>
      </c>
    </row>
    <row r="27" spans="1:8" ht="19.5" customHeight="1">
      <c r="A27" s="11"/>
      <c r="B27" s="11"/>
      <c r="C27" s="11"/>
      <c r="D27" s="14"/>
      <c r="E27" s="83"/>
      <c r="F27" s="84"/>
      <c r="G27" s="62"/>
      <c r="H27" s="17"/>
    </row>
    <row r="28" spans="1:8" ht="19.5" customHeight="1">
      <c r="A28" s="11"/>
      <c r="B28" s="11"/>
      <c r="C28" s="11"/>
      <c r="D28" s="17"/>
      <c r="E28" s="148"/>
      <c r="F28" s="149"/>
      <c r="G28" s="62"/>
      <c r="H28" s="17"/>
    </row>
    <row r="29" spans="1:8" ht="19.5" customHeight="1">
      <c r="A29" s="11"/>
      <c r="B29" s="11"/>
      <c r="C29" s="11"/>
      <c r="D29" s="17"/>
      <c r="E29" s="148"/>
      <c r="F29" s="149"/>
      <c r="G29" s="62"/>
      <c r="H29" s="17"/>
    </row>
    <row r="30" spans="1:8" ht="19.5" customHeight="1">
      <c r="A30" s="11"/>
      <c r="B30" s="11"/>
      <c r="C30" s="11"/>
      <c r="D30" s="14"/>
      <c r="E30" s="148"/>
      <c r="F30" s="149"/>
      <c r="G30" s="62"/>
      <c r="H30" s="14"/>
    </row>
    <row r="31" spans="1:8" ht="19.5" customHeight="1">
      <c r="A31" s="11"/>
      <c r="B31" s="11"/>
      <c r="C31" s="11"/>
      <c r="D31" s="14"/>
      <c r="E31" s="148"/>
      <c r="F31" s="149"/>
      <c r="G31" s="62"/>
      <c r="H31" s="14"/>
    </row>
    <row r="32" spans="1:8" ht="19.5" customHeight="1">
      <c r="A32" s="57"/>
      <c r="B32" s="57"/>
      <c r="C32" s="57"/>
      <c r="D32" s="27"/>
      <c r="E32" s="148"/>
      <c r="F32" s="149"/>
      <c r="G32" s="64"/>
      <c r="H32" s="27"/>
    </row>
    <row r="33" spans="1:8" ht="19.5" customHeight="1">
      <c r="A33" s="57"/>
      <c r="B33" s="57"/>
      <c r="C33" s="57"/>
      <c r="D33" s="27"/>
      <c r="E33" s="148"/>
      <c r="F33" s="149"/>
      <c r="G33" s="64"/>
      <c r="H33" s="27"/>
    </row>
    <row r="34" spans="1:8" ht="19.5" customHeight="1">
      <c r="A34" s="57"/>
      <c r="B34" s="57"/>
      <c r="C34" s="57"/>
      <c r="D34" s="27"/>
      <c r="E34" s="148"/>
      <c r="F34" s="149"/>
      <c r="G34" s="64"/>
      <c r="H34" s="27"/>
    </row>
    <row r="35" spans="1:8" ht="19.5" customHeight="1">
      <c r="A35" s="57"/>
      <c r="B35" s="57"/>
      <c r="C35" s="57"/>
      <c r="D35" s="27"/>
      <c r="E35" s="148"/>
      <c r="F35" s="149"/>
      <c r="G35" s="64"/>
      <c r="H35" s="27"/>
    </row>
    <row r="36" spans="1:8" ht="19.5" customHeight="1">
      <c r="A36" s="57"/>
      <c r="B36" s="57"/>
      <c r="C36" s="57"/>
      <c r="D36" s="27"/>
      <c r="E36" s="148"/>
      <c r="F36" s="149"/>
      <c r="G36" s="64"/>
      <c r="H36" s="27"/>
    </row>
    <row r="37" spans="1:8" ht="19.5" customHeight="1">
      <c r="A37" s="57"/>
      <c r="B37" s="57"/>
      <c r="C37" s="57"/>
      <c r="D37" s="27"/>
      <c r="E37" s="148"/>
      <c r="F37" s="149"/>
      <c r="G37" s="64"/>
      <c r="H37" s="27"/>
    </row>
    <row r="38" spans="1:8" ht="19.5" customHeight="1">
      <c r="A38" s="57"/>
      <c r="B38" s="57"/>
      <c r="C38" s="57"/>
      <c r="D38" s="27"/>
      <c r="E38" s="148"/>
      <c r="F38" s="149"/>
      <c r="G38" s="64"/>
      <c r="H38" s="27"/>
    </row>
    <row r="39" spans="1:8" ht="19.5" customHeight="1">
      <c r="A39" s="57"/>
      <c r="B39" s="57"/>
      <c r="C39" s="57"/>
      <c r="D39" s="27"/>
      <c r="E39" s="60"/>
      <c r="F39" s="2"/>
      <c r="G39" s="64"/>
      <c r="H39" s="27"/>
    </row>
    <row r="40" spans="1:8" ht="19.5" customHeight="1">
      <c r="A40" s="57"/>
      <c r="B40" s="57"/>
      <c r="C40" s="57"/>
      <c r="D40" s="17"/>
      <c r="E40" s="15"/>
      <c r="F40" s="16"/>
      <c r="G40" s="62"/>
      <c r="H40" s="17"/>
    </row>
    <row r="41" spans="1:8" ht="19.5" customHeight="1">
      <c r="A41" s="57"/>
      <c r="B41" s="57"/>
      <c r="C41" s="57"/>
      <c r="D41" s="14"/>
      <c r="E41" s="15"/>
      <c r="F41" s="16"/>
      <c r="G41" s="62"/>
      <c r="H41" s="14"/>
    </row>
    <row r="42" spans="1:8" ht="19.5" customHeight="1">
      <c r="A42" s="53">
        <v>0</v>
      </c>
      <c r="B42" s="53">
        <v>0</v>
      </c>
      <c r="C42" s="53">
        <v>0</v>
      </c>
      <c r="D42" s="28">
        <f>SUM(D22:D41)</f>
        <v>146511.68</v>
      </c>
      <c r="E42" s="21"/>
      <c r="F42" s="21"/>
      <c r="G42" s="62"/>
      <c r="H42" s="28">
        <f>SUM(H22:H41)</f>
        <v>146511.68</v>
      </c>
    </row>
    <row r="43" spans="1:8" ht="19.5" customHeight="1" thickBot="1">
      <c r="A43" s="22">
        <f>A20</f>
        <v>39500000</v>
      </c>
      <c r="B43" s="53">
        <v>0</v>
      </c>
      <c r="C43" s="20">
        <f>SUM(A43+B43)</f>
        <v>39500000</v>
      </c>
      <c r="D43" s="20">
        <f>SUM(D20+D42)</f>
        <v>7003711.38</v>
      </c>
      <c r="E43" s="145" t="s">
        <v>16</v>
      </c>
      <c r="F43" s="146"/>
      <c r="G43" s="65"/>
      <c r="H43" s="20">
        <f>H20+H42</f>
        <v>7003711.38</v>
      </c>
    </row>
    <row r="44" spans="1:8" ht="19.5" customHeight="1" thickTop="1">
      <c r="A44" s="30"/>
      <c r="B44" s="30"/>
      <c r="C44" s="30"/>
      <c r="D44" s="40"/>
      <c r="E44" s="7"/>
      <c r="F44" s="7"/>
      <c r="G44" s="66"/>
      <c r="H44" s="40"/>
    </row>
    <row r="45" spans="1:8" ht="19.5" customHeight="1" thickBot="1">
      <c r="A45" s="30"/>
      <c r="B45" s="30"/>
      <c r="C45" s="30"/>
      <c r="D45" s="40"/>
      <c r="E45" s="7"/>
      <c r="F45" s="7"/>
      <c r="G45" s="66"/>
      <c r="H45" s="40"/>
    </row>
    <row r="46" spans="1:8" ht="19.5" customHeight="1" thickTop="1">
      <c r="A46" s="131" t="s">
        <v>2</v>
      </c>
      <c r="B46" s="132"/>
      <c r="C46" s="132"/>
      <c r="D46" s="132"/>
      <c r="E46" s="133"/>
      <c r="F46" s="134"/>
      <c r="G46" s="61"/>
      <c r="H46" s="49" t="s">
        <v>36</v>
      </c>
    </row>
    <row r="47" spans="1:8" ht="19.5" customHeight="1">
      <c r="A47" s="6"/>
      <c r="B47" s="75" t="s">
        <v>31</v>
      </c>
      <c r="C47" s="44"/>
      <c r="D47" s="6"/>
      <c r="E47" s="135" t="s">
        <v>4</v>
      </c>
      <c r="F47" s="130"/>
      <c r="G47" s="62" t="s">
        <v>5</v>
      </c>
      <c r="H47" s="8" t="s">
        <v>7</v>
      </c>
    </row>
    <row r="48" spans="1:8" ht="19.5" customHeight="1">
      <c r="A48" s="18" t="s">
        <v>0</v>
      </c>
      <c r="B48" s="76" t="s">
        <v>33</v>
      </c>
      <c r="C48" s="18" t="s">
        <v>35</v>
      </c>
      <c r="D48" s="8" t="s">
        <v>3</v>
      </c>
      <c r="E48" s="48"/>
      <c r="F48" s="7"/>
      <c r="G48" s="62"/>
      <c r="H48" s="8" t="s">
        <v>37</v>
      </c>
    </row>
    <row r="49" spans="1:8" ht="19.5" customHeight="1" thickBot="1">
      <c r="A49" s="45" t="s">
        <v>32</v>
      </c>
      <c r="B49" s="77" t="s">
        <v>34</v>
      </c>
      <c r="C49" s="45" t="s">
        <v>32</v>
      </c>
      <c r="D49" s="9" t="s">
        <v>1</v>
      </c>
      <c r="E49" s="136"/>
      <c r="F49" s="137"/>
      <c r="G49" s="63" t="s">
        <v>6</v>
      </c>
      <c r="H49" s="9" t="s">
        <v>32</v>
      </c>
    </row>
    <row r="50" spans="1:8" ht="19.5" customHeight="1" thickTop="1">
      <c r="A50" s="31"/>
      <c r="B50" s="33"/>
      <c r="C50" s="33"/>
      <c r="D50" s="11"/>
      <c r="E50" s="32" t="s">
        <v>17</v>
      </c>
      <c r="F50" s="12"/>
      <c r="G50" s="61"/>
      <c r="H50" s="11"/>
    </row>
    <row r="51" spans="1:8" ht="19.5" customHeight="1">
      <c r="A51" s="86">
        <v>10838284</v>
      </c>
      <c r="B51" s="33">
        <v>0</v>
      </c>
      <c r="C51" s="33">
        <f>SUM(A51+B51)</f>
        <v>10838284</v>
      </c>
      <c r="D51" s="14">
        <f>H51</f>
        <v>828492</v>
      </c>
      <c r="E51" s="142" t="s">
        <v>41</v>
      </c>
      <c r="F51" s="143"/>
      <c r="G51" s="62" t="s">
        <v>62</v>
      </c>
      <c r="H51" s="14">
        <v>828492</v>
      </c>
    </row>
    <row r="52" spans="1:11" ht="19.5" customHeight="1">
      <c r="A52" s="86">
        <v>2052720</v>
      </c>
      <c r="B52" s="33">
        <v>0</v>
      </c>
      <c r="C52" s="33">
        <f aca="true" t="shared" si="2" ref="C52:C60">SUM(A52+B52)</f>
        <v>2052720</v>
      </c>
      <c r="D52" s="14">
        <f aca="true" t="shared" si="3" ref="D52:D59">H52</f>
        <v>163860</v>
      </c>
      <c r="E52" s="142" t="s">
        <v>80</v>
      </c>
      <c r="F52" s="143"/>
      <c r="G52" s="62" t="s">
        <v>63</v>
      </c>
      <c r="H52" s="14">
        <v>163860</v>
      </c>
      <c r="K52" s="78"/>
    </row>
    <row r="53" spans="1:11" ht="19.5" customHeight="1">
      <c r="A53" s="86">
        <v>8256880</v>
      </c>
      <c r="B53" s="33">
        <v>0</v>
      </c>
      <c r="C53" s="33">
        <f t="shared" si="2"/>
        <v>8256880</v>
      </c>
      <c r="D53" s="14">
        <f t="shared" si="3"/>
        <v>509105</v>
      </c>
      <c r="E53" s="142" t="s">
        <v>42</v>
      </c>
      <c r="F53" s="143"/>
      <c r="G53" s="62" t="s">
        <v>64</v>
      </c>
      <c r="H53" s="14">
        <v>509105</v>
      </c>
      <c r="K53" s="78"/>
    </row>
    <row r="54" spans="1:8" ht="19.5" customHeight="1">
      <c r="A54" s="86">
        <v>439000</v>
      </c>
      <c r="B54" s="33">
        <v>0</v>
      </c>
      <c r="C54" s="33">
        <f t="shared" si="2"/>
        <v>439000</v>
      </c>
      <c r="D54" s="14">
        <f t="shared" si="3"/>
        <v>6700</v>
      </c>
      <c r="E54" s="142" t="s">
        <v>43</v>
      </c>
      <c r="F54" s="143"/>
      <c r="G54" s="62" t="s">
        <v>65</v>
      </c>
      <c r="H54" s="14">
        <v>6700</v>
      </c>
    </row>
    <row r="55" spans="1:8" ht="19.5" customHeight="1">
      <c r="A55" s="86">
        <v>6411400</v>
      </c>
      <c r="B55" s="33">
        <v>0</v>
      </c>
      <c r="C55" s="33">
        <f t="shared" si="2"/>
        <v>6411400</v>
      </c>
      <c r="D55" s="14">
        <f t="shared" si="3"/>
        <v>74293.16</v>
      </c>
      <c r="E55" s="142" t="s">
        <v>44</v>
      </c>
      <c r="F55" s="143"/>
      <c r="G55" s="62" t="s">
        <v>66</v>
      </c>
      <c r="H55" s="14">
        <v>74293.16</v>
      </c>
    </row>
    <row r="56" spans="1:8" ht="19.5" customHeight="1">
      <c r="A56" s="86">
        <v>2561420</v>
      </c>
      <c r="B56" s="33">
        <v>0</v>
      </c>
      <c r="C56" s="33">
        <f t="shared" si="2"/>
        <v>2561420</v>
      </c>
      <c r="D56" s="14">
        <f t="shared" si="3"/>
        <v>27260</v>
      </c>
      <c r="E56" s="142" t="s">
        <v>45</v>
      </c>
      <c r="F56" s="143"/>
      <c r="G56" s="62" t="s">
        <v>67</v>
      </c>
      <c r="H56" s="17">
        <v>27260</v>
      </c>
    </row>
    <row r="57" spans="1:11" ht="19.5" customHeight="1">
      <c r="A57" s="86">
        <v>442000</v>
      </c>
      <c r="B57" s="33">
        <v>0</v>
      </c>
      <c r="C57" s="33">
        <f t="shared" si="2"/>
        <v>442000</v>
      </c>
      <c r="D57" s="14">
        <f t="shared" si="3"/>
        <v>14749.46</v>
      </c>
      <c r="E57" s="142" t="s">
        <v>18</v>
      </c>
      <c r="F57" s="143"/>
      <c r="G57" s="62" t="s">
        <v>68</v>
      </c>
      <c r="H57" s="14">
        <v>14749.46</v>
      </c>
      <c r="K57" s="78"/>
    </row>
    <row r="58" spans="1:8" ht="19.5" customHeight="1">
      <c r="A58" s="87">
        <v>1227590</v>
      </c>
      <c r="B58" s="18">
        <v>0</v>
      </c>
      <c r="C58" s="33">
        <f t="shared" si="2"/>
        <v>1227590</v>
      </c>
      <c r="D58" s="14">
        <f t="shared" si="3"/>
        <v>0</v>
      </c>
      <c r="E58" s="142" t="s">
        <v>46</v>
      </c>
      <c r="F58" s="143"/>
      <c r="G58" s="62" t="s">
        <v>69</v>
      </c>
      <c r="H58" s="17">
        <v>0</v>
      </c>
    </row>
    <row r="59" spans="1:11" ht="19.5" customHeight="1">
      <c r="A59" s="87">
        <v>3385000</v>
      </c>
      <c r="B59" s="18">
        <v>0</v>
      </c>
      <c r="C59" s="33">
        <f t="shared" si="2"/>
        <v>3385000</v>
      </c>
      <c r="D59" s="14">
        <f t="shared" si="3"/>
        <v>0</v>
      </c>
      <c r="E59" s="142" t="s">
        <v>47</v>
      </c>
      <c r="F59" s="143"/>
      <c r="G59" s="62" t="s">
        <v>70</v>
      </c>
      <c r="H59" s="17">
        <v>0</v>
      </c>
      <c r="K59" s="78"/>
    </row>
    <row r="60" spans="1:8" ht="19.5" customHeight="1">
      <c r="A60" s="86">
        <v>3885706</v>
      </c>
      <c r="B60" s="33">
        <v>0</v>
      </c>
      <c r="C60" s="33">
        <f t="shared" si="2"/>
        <v>3885706</v>
      </c>
      <c r="D60" s="14">
        <v>0</v>
      </c>
      <c r="E60" s="142" t="s">
        <v>48</v>
      </c>
      <c r="F60" s="143"/>
      <c r="G60" s="67">
        <v>56100000</v>
      </c>
      <c r="H60" s="17">
        <v>0</v>
      </c>
    </row>
    <row r="61" spans="1:8" ht="19.5" customHeight="1" thickBot="1">
      <c r="A61" s="35">
        <f>SUM(A51:A60)</f>
        <v>39500000</v>
      </c>
      <c r="B61" s="35">
        <f>SUM(B51:B60)</f>
        <v>0</v>
      </c>
      <c r="C61" s="35">
        <f>SUM(C51:C60)</f>
        <v>39500000</v>
      </c>
      <c r="D61" s="35">
        <f>SUM(D51:D60)</f>
        <v>1624459.6199999999</v>
      </c>
      <c r="E61" s="10"/>
      <c r="F61" s="15"/>
      <c r="G61" s="62"/>
      <c r="H61" s="20">
        <f>SUM(H51:H60)</f>
        <v>1624459.6199999999</v>
      </c>
    </row>
    <row r="62" spans="1:8" ht="19.5" customHeight="1" thickTop="1">
      <c r="A62" s="54"/>
      <c r="B62" s="54"/>
      <c r="C62" s="54"/>
      <c r="D62" s="37"/>
      <c r="E62" s="138"/>
      <c r="F62" s="144"/>
      <c r="G62" s="62"/>
      <c r="H62" s="17"/>
    </row>
    <row r="63" spans="1:8" ht="19.5" customHeight="1">
      <c r="A63" s="11"/>
      <c r="B63" s="11"/>
      <c r="C63" s="11"/>
      <c r="D63" s="14">
        <v>0</v>
      </c>
      <c r="E63" s="138" t="s">
        <v>19</v>
      </c>
      <c r="F63" s="144"/>
      <c r="G63" s="62" t="s">
        <v>71</v>
      </c>
      <c r="H63" s="17">
        <v>0</v>
      </c>
    </row>
    <row r="64" spans="1:8" ht="19.5" customHeight="1">
      <c r="A64" s="11"/>
      <c r="B64" s="11"/>
      <c r="C64" s="11"/>
      <c r="D64" s="14">
        <v>0</v>
      </c>
      <c r="E64" s="138" t="s">
        <v>73</v>
      </c>
      <c r="F64" s="153"/>
      <c r="G64" s="62" t="s">
        <v>74</v>
      </c>
      <c r="H64" s="17">
        <v>0</v>
      </c>
    </row>
    <row r="65" spans="1:11" ht="19.5" customHeight="1">
      <c r="A65" s="11"/>
      <c r="B65" s="11"/>
      <c r="C65" s="11"/>
      <c r="D65" s="14">
        <v>0</v>
      </c>
      <c r="E65" s="138" t="s">
        <v>72</v>
      </c>
      <c r="F65" s="139"/>
      <c r="G65" s="62" t="s">
        <v>75</v>
      </c>
      <c r="H65" s="17">
        <v>0</v>
      </c>
      <c r="K65" s="42">
        <v>1696587.18</v>
      </c>
    </row>
    <row r="66" spans="1:11" ht="19.5" customHeight="1">
      <c r="A66" s="11"/>
      <c r="B66" s="11"/>
      <c r="C66" s="11"/>
      <c r="D66" s="14">
        <f>H66</f>
        <v>43319.08</v>
      </c>
      <c r="E66" s="138" t="s">
        <v>27</v>
      </c>
      <c r="F66" s="144"/>
      <c r="G66" s="62" t="s">
        <v>59</v>
      </c>
      <c r="H66" s="17">
        <v>43319.08</v>
      </c>
      <c r="K66" s="85">
        <f>H61+H66</f>
        <v>1667778.7</v>
      </c>
    </row>
    <row r="67" spans="1:11" ht="19.5" customHeight="1">
      <c r="A67" s="11"/>
      <c r="B67" s="11"/>
      <c r="C67" s="11"/>
      <c r="D67" s="14">
        <f>H67</f>
        <v>175164.16</v>
      </c>
      <c r="E67" s="150" t="s">
        <v>26</v>
      </c>
      <c r="F67" s="144"/>
      <c r="G67" s="62" t="s">
        <v>61</v>
      </c>
      <c r="H67" s="17">
        <v>175164.16</v>
      </c>
      <c r="K67" s="85">
        <f>K65-K66</f>
        <v>28808.47999999998</v>
      </c>
    </row>
    <row r="68" spans="1:11" ht="19.5" customHeight="1">
      <c r="A68" s="11"/>
      <c r="B68" s="11"/>
      <c r="C68" s="11"/>
      <c r="D68" s="14">
        <v>0</v>
      </c>
      <c r="E68" s="151" t="s">
        <v>25</v>
      </c>
      <c r="F68" s="152"/>
      <c r="G68" s="62" t="s">
        <v>79</v>
      </c>
      <c r="H68" s="17">
        <v>0</v>
      </c>
      <c r="K68" s="24"/>
    </row>
    <row r="69" spans="1:8" ht="19.5" customHeight="1">
      <c r="A69" s="11"/>
      <c r="B69" s="11"/>
      <c r="C69" s="11"/>
      <c r="D69" s="14"/>
      <c r="E69" s="148"/>
      <c r="F69" s="149"/>
      <c r="G69" s="62"/>
      <c r="H69" s="17"/>
    </row>
    <row r="70" spans="1:8" ht="19.5" customHeight="1">
      <c r="A70" s="11"/>
      <c r="B70" s="11"/>
      <c r="C70" s="11"/>
      <c r="D70" s="17"/>
      <c r="E70" s="148"/>
      <c r="F70" s="149"/>
      <c r="G70" s="62"/>
      <c r="H70" s="17"/>
    </row>
    <row r="71" spans="1:8" ht="19.5" customHeight="1">
      <c r="A71" s="11"/>
      <c r="B71" s="11"/>
      <c r="C71" s="11"/>
      <c r="D71" s="17"/>
      <c r="E71" s="148"/>
      <c r="F71" s="149"/>
      <c r="G71" s="62"/>
      <c r="H71" s="17"/>
    </row>
    <row r="72" spans="1:8" ht="19.5" customHeight="1">
      <c r="A72" s="11"/>
      <c r="B72" s="11"/>
      <c r="C72" s="11"/>
      <c r="D72" s="17"/>
      <c r="E72" s="148"/>
      <c r="F72" s="149"/>
      <c r="G72" s="62"/>
      <c r="H72" s="17"/>
    </row>
    <row r="73" spans="1:8" ht="19.5" customHeight="1">
      <c r="A73" s="11"/>
      <c r="B73" s="11"/>
      <c r="C73" s="11"/>
      <c r="D73" s="17"/>
      <c r="E73" s="148"/>
      <c r="F73" s="149"/>
      <c r="G73" s="62"/>
      <c r="H73" s="17"/>
    </row>
    <row r="74" spans="1:8" ht="19.5" customHeight="1">
      <c r="A74" s="11"/>
      <c r="B74" s="11"/>
      <c r="C74" s="11"/>
      <c r="D74" s="17"/>
      <c r="E74" s="148"/>
      <c r="F74" s="149"/>
      <c r="G74" s="62"/>
      <c r="H74" s="17"/>
    </row>
    <row r="75" spans="1:8" ht="19.5" customHeight="1">
      <c r="A75" s="11"/>
      <c r="B75" s="11"/>
      <c r="C75" s="11"/>
      <c r="D75" s="17"/>
      <c r="E75" s="51"/>
      <c r="F75" s="52"/>
      <c r="G75" s="62"/>
      <c r="H75" s="17"/>
    </row>
    <row r="76" spans="1:8" ht="19.5" customHeight="1">
      <c r="A76" s="11"/>
      <c r="B76" s="11"/>
      <c r="C76" s="11"/>
      <c r="D76" s="17"/>
      <c r="E76" s="148"/>
      <c r="F76" s="149"/>
      <c r="G76" s="62"/>
      <c r="H76" s="17"/>
    </row>
    <row r="77" spans="1:8" ht="19.5" customHeight="1">
      <c r="A77" s="11"/>
      <c r="B77" s="11"/>
      <c r="C77" s="11"/>
      <c r="D77" s="17"/>
      <c r="E77" s="148"/>
      <c r="F77" s="149"/>
      <c r="G77" s="62"/>
      <c r="H77" s="17"/>
    </row>
    <row r="78" spans="1:8" ht="19.5" customHeight="1">
      <c r="A78" s="11"/>
      <c r="B78" s="11"/>
      <c r="C78" s="11"/>
      <c r="D78" s="17"/>
      <c r="E78" s="51"/>
      <c r="F78" s="52"/>
      <c r="G78" s="62"/>
      <c r="H78" s="17"/>
    </row>
    <row r="79" spans="1:8" ht="19.5" customHeight="1">
      <c r="A79" s="11"/>
      <c r="B79" s="11"/>
      <c r="C79" s="11"/>
      <c r="D79" s="17"/>
      <c r="E79" s="51"/>
      <c r="F79" s="52"/>
      <c r="G79" s="62"/>
      <c r="H79" s="17"/>
    </row>
    <row r="80" spans="1:8" ht="19.5" customHeight="1">
      <c r="A80" s="11"/>
      <c r="B80" s="11"/>
      <c r="C80" s="11"/>
      <c r="D80" s="17"/>
      <c r="E80" s="138"/>
      <c r="F80" s="139"/>
      <c r="G80" s="62"/>
      <c r="H80" s="17"/>
    </row>
    <row r="81" spans="1:8" ht="19.5" customHeight="1">
      <c r="A81" s="28">
        <v>0</v>
      </c>
      <c r="B81" s="28">
        <v>0</v>
      </c>
      <c r="C81" s="28">
        <v>0</v>
      </c>
      <c r="D81" s="38">
        <f>SUM(D63:D80)</f>
        <v>218483.24</v>
      </c>
      <c r="E81" s="21"/>
      <c r="F81" s="15"/>
      <c r="G81" s="68"/>
      <c r="H81" s="38">
        <f>SUM(H63:H80)</f>
        <v>218483.24</v>
      </c>
    </row>
    <row r="82" spans="1:8" ht="19.5" customHeight="1" thickBot="1">
      <c r="A82" s="20">
        <f>A61</f>
        <v>39500000</v>
      </c>
      <c r="B82" s="28">
        <v>0</v>
      </c>
      <c r="C82" s="35">
        <f>SUM(A82+B82)</f>
        <v>39500000</v>
      </c>
      <c r="D82" s="29">
        <f>SUM(D61+D81)</f>
        <v>1842942.8599999999</v>
      </c>
      <c r="E82" s="140" t="s">
        <v>20</v>
      </c>
      <c r="F82" s="141"/>
      <c r="G82" s="69"/>
      <c r="H82" s="38">
        <f>H61+H81</f>
        <v>1842942.8599999999</v>
      </c>
    </row>
    <row r="83" spans="1:8" ht="19.5" customHeight="1" thickTop="1">
      <c r="A83" s="40"/>
      <c r="B83" s="40"/>
      <c r="C83" s="40"/>
      <c r="D83" s="28">
        <f>SUM(D43-D82)</f>
        <v>5160768.52</v>
      </c>
      <c r="E83" s="130" t="s">
        <v>21</v>
      </c>
      <c r="F83" s="130"/>
      <c r="G83" s="70"/>
      <c r="H83" s="28">
        <f>H43-H82</f>
        <v>5160768.52</v>
      </c>
    </row>
    <row r="84" spans="1:8" ht="19.5" customHeight="1">
      <c r="A84" s="40"/>
      <c r="B84" s="40"/>
      <c r="C84" s="40"/>
      <c r="D84" s="39"/>
      <c r="E84" s="130" t="s">
        <v>22</v>
      </c>
      <c r="F84" s="130"/>
      <c r="G84" s="70"/>
      <c r="H84" s="39"/>
    </row>
    <row r="85" spans="1:8" ht="19.5" customHeight="1">
      <c r="A85" s="40"/>
      <c r="B85" s="40"/>
      <c r="C85" s="40"/>
      <c r="D85" s="47">
        <v>0</v>
      </c>
      <c r="E85" s="130" t="s">
        <v>23</v>
      </c>
      <c r="F85" s="130"/>
      <c r="G85" s="70"/>
      <c r="H85" s="11">
        <v>0</v>
      </c>
    </row>
    <row r="86" spans="1:11" ht="19.5" customHeight="1">
      <c r="A86" s="5"/>
      <c r="B86" s="5"/>
      <c r="C86" s="5"/>
      <c r="D86" s="28">
        <f>SUM(D9+D43-D82)</f>
        <v>50178379.67</v>
      </c>
      <c r="E86" s="130" t="s">
        <v>24</v>
      </c>
      <c r="F86" s="130"/>
      <c r="G86" s="71"/>
      <c r="H86" s="28">
        <f>H9+H43-H82</f>
        <v>50178379.67</v>
      </c>
      <c r="K86" s="79">
        <v>50178379.67</v>
      </c>
    </row>
    <row r="87" spans="1:11" ht="19.5" customHeight="1">
      <c r="A87" s="5"/>
      <c r="B87" s="5"/>
      <c r="C87" s="5"/>
      <c r="D87" s="40"/>
      <c r="E87" s="7"/>
      <c r="F87" s="7"/>
      <c r="G87" s="71"/>
      <c r="H87" s="40"/>
      <c r="K87" s="85">
        <f>K86-H86</f>
        <v>0</v>
      </c>
    </row>
    <row r="88" spans="1:8" ht="19.5" customHeight="1">
      <c r="A88" s="41"/>
      <c r="B88" s="41"/>
      <c r="C88" s="41"/>
      <c r="D88" s="41"/>
      <c r="E88" s="4"/>
      <c r="F88" s="4"/>
      <c r="G88" s="72"/>
      <c r="H88" s="41"/>
    </row>
    <row r="89" spans="1:8" ht="19.5" customHeight="1">
      <c r="A89" s="128"/>
      <c r="B89" s="128"/>
      <c r="C89" s="128"/>
      <c r="D89" s="129"/>
      <c r="E89" s="129"/>
      <c r="F89" s="129"/>
      <c r="G89" s="129"/>
      <c r="H89" s="129"/>
    </row>
    <row r="90" spans="1:8" ht="19.5" customHeight="1">
      <c r="A90" s="128"/>
      <c r="B90" s="128"/>
      <c r="C90" s="128"/>
      <c r="D90" s="129"/>
      <c r="E90" s="129"/>
      <c r="F90" s="129"/>
      <c r="G90" s="129"/>
      <c r="H90" s="129"/>
    </row>
    <row r="91" spans="1:8" ht="19.5" customHeight="1">
      <c r="A91" s="128"/>
      <c r="B91" s="128"/>
      <c r="C91" s="128"/>
      <c r="D91" s="129"/>
      <c r="E91" s="129"/>
      <c r="F91" s="129"/>
      <c r="G91" s="129"/>
      <c r="H91" s="129"/>
    </row>
    <row r="92" spans="1:8" ht="19.5" customHeight="1">
      <c r="A92" s="42"/>
      <c r="B92" s="42"/>
      <c r="C92" s="42"/>
      <c r="D92" s="42"/>
      <c r="E92" s="24"/>
      <c r="F92" s="24"/>
      <c r="G92" s="73"/>
      <c r="H92" s="42"/>
    </row>
    <row r="93" ht="19.5" customHeight="1"/>
    <row r="94" ht="19.5" customHeight="1"/>
    <row r="95" ht="19.5" customHeight="1"/>
    <row r="96" ht="21.75" customHeight="1"/>
    <row r="97" ht="21.75" customHeight="1"/>
  </sheetData>
  <sheetProtection/>
  <mergeCells count="59">
    <mergeCell ref="E6:F6"/>
    <mergeCell ref="E8:F8"/>
    <mergeCell ref="E25:F25"/>
    <mergeCell ref="E28:F28"/>
    <mergeCell ref="A1:H1"/>
    <mergeCell ref="A2:H2"/>
    <mergeCell ref="A3:H3"/>
    <mergeCell ref="A4:H4"/>
    <mergeCell ref="A5:D5"/>
    <mergeCell ref="E5:F5"/>
    <mergeCell ref="E29:F29"/>
    <mergeCell ref="E30:F30"/>
    <mergeCell ref="E31:F31"/>
    <mergeCell ref="E32:F32"/>
    <mergeCell ref="E35:F35"/>
    <mergeCell ref="E43:F43"/>
    <mergeCell ref="A46:D46"/>
    <mergeCell ref="E46:F46"/>
    <mergeCell ref="E47:F47"/>
    <mergeCell ref="E49:F49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85:F85"/>
    <mergeCell ref="E86:F86"/>
    <mergeCell ref="A89:H89"/>
    <mergeCell ref="E72:F72"/>
    <mergeCell ref="E73:F73"/>
    <mergeCell ref="E74:F74"/>
    <mergeCell ref="E76:F76"/>
    <mergeCell ref="E77:F77"/>
    <mergeCell ref="E80:F80"/>
    <mergeCell ref="A90:H90"/>
    <mergeCell ref="A91:H91"/>
    <mergeCell ref="E33:F33"/>
    <mergeCell ref="E34:F34"/>
    <mergeCell ref="E36:F36"/>
    <mergeCell ref="E37:F37"/>
    <mergeCell ref="E38:F38"/>
    <mergeCell ref="E82:F82"/>
    <mergeCell ref="E83:F83"/>
    <mergeCell ref="E84:F84"/>
  </mergeCells>
  <printOptions horizontalCentered="1"/>
  <pageMargins left="0.31496062992125984" right="0.11811023622047245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FF"/>
  </sheetPr>
  <dimension ref="A1:K91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21.75"/>
  <cols>
    <col min="1" max="1" width="15.57421875" style="43" customWidth="1"/>
    <col min="2" max="2" width="13.00390625" style="43" customWidth="1"/>
    <col min="3" max="3" width="15.7109375" style="43" customWidth="1"/>
    <col min="4" max="4" width="15.57421875" style="43" customWidth="1"/>
    <col min="5" max="5" width="9.140625" style="3" customWidth="1"/>
    <col min="6" max="6" width="23.7109375" style="3" customWidth="1"/>
    <col min="7" max="7" width="9.421875" style="74" customWidth="1"/>
    <col min="8" max="8" width="15.7109375" style="43" customWidth="1"/>
    <col min="9" max="9" width="14.00390625" style="3" bestFit="1" customWidth="1"/>
    <col min="10" max="10" width="9.140625" style="3" customWidth="1"/>
    <col min="11" max="11" width="17.00390625" style="3" bestFit="1" customWidth="1"/>
    <col min="12" max="16384" width="9.140625" style="3" customWidth="1"/>
  </cols>
  <sheetData>
    <row r="1" spans="1:8" ht="19.5" customHeight="1">
      <c r="A1" s="88"/>
      <c r="B1" s="88"/>
      <c r="C1" s="88"/>
      <c r="D1" s="88"/>
      <c r="E1" s="88"/>
      <c r="F1" s="88"/>
      <c r="G1" s="88"/>
      <c r="H1" s="89" t="s">
        <v>88</v>
      </c>
    </row>
    <row r="2" spans="1:8" ht="33" customHeight="1">
      <c r="A2" s="147" t="s">
        <v>84</v>
      </c>
      <c r="B2" s="147"/>
      <c r="C2" s="147"/>
      <c r="D2" s="147"/>
      <c r="E2" s="147"/>
      <c r="F2" s="147"/>
      <c r="G2" s="147"/>
      <c r="H2" s="147"/>
    </row>
    <row r="3" spans="1:8" ht="19.5" customHeight="1">
      <c r="A3" s="147" t="s">
        <v>83</v>
      </c>
      <c r="B3" s="147"/>
      <c r="C3" s="147"/>
      <c r="D3" s="147"/>
      <c r="E3" s="147"/>
      <c r="F3" s="147"/>
      <c r="G3" s="147"/>
      <c r="H3" s="147"/>
    </row>
    <row r="4" spans="1:8" ht="19.5" customHeight="1">
      <c r="A4" s="147" t="s">
        <v>40</v>
      </c>
      <c r="B4" s="147"/>
      <c r="C4" s="147"/>
      <c r="D4" s="147"/>
      <c r="E4" s="147"/>
      <c r="F4" s="147"/>
      <c r="G4" s="147"/>
      <c r="H4" s="147"/>
    </row>
    <row r="5" spans="1:8" ht="19.5" customHeight="1" thickBot="1">
      <c r="A5" s="137" t="s">
        <v>90</v>
      </c>
      <c r="B5" s="137"/>
      <c r="C5" s="137"/>
      <c r="D5" s="137"/>
      <c r="E5" s="137"/>
      <c r="F5" s="137"/>
      <c r="G5" s="137"/>
      <c r="H5" s="137"/>
    </row>
    <row r="6" spans="1:8" ht="19.5" customHeight="1" thickTop="1">
      <c r="A6" s="131" t="s">
        <v>2</v>
      </c>
      <c r="B6" s="132"/>
      <c r="C6" s="132"/>
      <c r="D6" s="132"/>
      <c r="E6" s="133"/>
      <c r="F6" s="134"/>
      <c r="G6" s="61"/>
      <c r="H6" s="49" t="s">
        <v>36</v>
      </c>
    </row>
    <row r="7" spans="1:8" ht="19.5" customHeight="1">
      <c r="A7" s="6"/>
      <c r="B7" s="75" t="s">
        <v>31</v>
      </c>
      <c r="C7" s="44"/>
      <c r="D7" s="6"/>
      <c r="E7" s="130" t="s">
        <v>4</v>
      </c>
      <c r="F7" s="130"/>
      <c r="G7" s="62" t="s">
        <v>38</v>
      </c>
      <c r="H7" s="8" t="s">
        <v>7</v>
      </c>
    </row>
    <row r="8" spans="1:8" ht="19.5" customHeight="1">
      <c r="A8" s="18" t="s">
        <v>0</v>
      </c>
      <c r="B8" s="76" t="s">
        <v>33</v>
      </c>
      <c r="C8" s="18" t="s">
        <v>35</v>
      </c>
      <c r="D8" s="8" t="s">
        <v>3</v>
      </c>
      <c r="E8" s="7"/>
      <c r="F8" s="7"/>
      <c r="G8" s="62"/>
      <c r="H8" s="8" t="s">
        <v>37</v>
      </c>
    </row>
    <row r="9" spans="1:8" ht="19.5" customHeight="1" thickBot="1">
      <c r="A9" s="45" t="s">
        <v>32</v>
      </c>
      <c r="B9" s="77" t="s">
        <v>34</v>
      </c>
      <c r="C9" s="45" t="s">
        <v>32</v>
      </c>
      <c r="D9" s="9" t="s">
        <v>32</v>
      </c>
      <c r="E9" s="137"/>
      <c r="F9" s="137"/>
      <c r="G9" s="63"/>
      <c r="H9" s="9" t="s">
        <v>32</v>
      </c>
    </row>
    <row r="10" spans="1:11" ht="19.5" customHeight="1" thickTop="1">
      <c r="A10" s="33"/>
      <c r="B10" s="33"/>
      <c r="C10" s="33"/>
      <c r="D10" s="11">
        <v>45017611.15</v>
      </c>
      <c r="E10" s="50" t="s">
        <v>8</v>
      </c>
      <c r="F10" s="12"/>
      <c r="G10" s="61"/>
      <c r="H10" s="82">
        <v>50178379.67</v>
      </c>
      <c r="K10" s="79">
        <v>42765168.24</v>
      </c>
    </row>
    <row r="11" spans="1:8" ht="19.5" customHeight="1">
      <c r="A11" s="33"/>
      <c r="B11" s="33"/>
      <c r="C11" s="33"/>
      <c r="D11" s="11"/>
      <c r="E11" s="34" t="s">
        <v>28</v>
      </c>
      <c r="F11" s="13"/>
      <c r="G11" s="62"/>
      <c r="H11" s="11"/>
    </row>
    <row r="12" spans="1:8" ht="19.5" customHeight="1">
      <c r="A12" s="33">
        <v>320000</v>
      </c>
      <c r="B12" s="33">
        <v>0</v>
      </c>
      <c r="C12" s="33">
        <f>SUM(A12+B12)</f>
        <v>320000</v>
      </c>
      <c r="D12" s="14">
        <f>H12+'ต.ค.61'!D11</f>
        <v>20</v>
      </c>
      <c r="E12" s="55" t="s">
        <v>9</v>
      </c>
      <c r="F12" s="26"/>
      <c r="G12" s="62" t="s">
        <v>49</v>
      </c>
      <c r="H12" s="14">
        <v>0</v>
      </c>
    </row>
    <row r="13" spans="1:8" ht="19.5" customHeight="1">
      <c r="A13" s="33">
        <v>289500</v>
      </c>
      <c r="B13" s="33">
        <v>0</v>
      </c>
      <c r="C13" s="33">
        <f aca="true" t="shared" si="0" ref="C13:C21">SUM(A13+B13)</f>
        <v>289500</v>
      </c>
      <c r="D13" s="14">
        <f>H13+'ต.ค.61'!D12</f>
        <v>5746.1</v>
      </c>
      <c r="E13" s="55" t="s">
        <v>10</v>
      </c>
      <c r="F13" s="26"/>
      <c r="G13" s="62" t="s">
        <v>50</v>
      </c>
      <c r="H13" s="14">
        <v>2602.1</v>
      </c>
    </row>
    <row r="14" spans="1:8" ht="19.5" customHeight="1">
      <c r="A14" s="46">
        <v>400000</v>
      </c>
      <c r="B14" s="46">
        <v>0</v>
      </c>
      <c r="C14" s="33">
        <f t="shared" si="0"/>
        <v>400000</v>
      </c>
      <c r="D14" s="14">
        <f>H14+'ต.ค.61'!D13</f>
        <v>26720.43</v>
      </c>
      <c r="E14" s="55" t="s">
        <v>11</v>
      </c>
      <c r="F14" s="26"/>
      <c r="G14" s="62" t="s">
        <v>51</v>
      </c>
      <c r="H14" s="17">
        <v>19194.24</v>
      </c>
    </row>
    <row r="15" spans="1:8" ht="19.5" customHeight="1">
      <c r="A15" s="18">
        <v>0</v>
      </c>
      <c r="B15" s="18">
        <v>0</v>
      </c>
      <c r="C15" s="33">
        <f t="shared" si="0"/>
        <v>0</v>
      </c>
      <c r="D15" s="14">
        <f>H15+'ต.ค.61'!D14</f>
        <v>0</v>
      </c>
      <c r="E15" s="56" t="s">
        <v>12</v>
      </c>
      <c r="F15" s="26"/>
      <c r="G15" s="62" t="s">
        <v>52</v>
      </c>
      <c r="H15" s="17">
        <v>0</v>
      </c>
    </row>
    <row r="16" spans="1:8" ht="19.5" customHeight="1">
      <c r="A16" s="46">
        <v>101500</v>
      </c>
      <c r="B16" s="46">
        <v>0</v>
      </c>
      <c r="C16" s="33">
        <f t="shared" si="0"/>
        <v>101500</v>
      </c>
      <c r="D16" s="14">
        <f>H16+'ต.ค.61'!D15</f>
        <v>0</v>
      </c>
      <c r="E16" s="55" t="s">
        <v>13</v>
      </c>
      <c r="F16" s="26"/>
      <c r="G16" s="62" t="s">
        <v>53</v>
      </c>
      <c r="H16" s="17">
        <v>0</v>
      </c>
    </row>
    <row r="17" spans="1:8" ht="19.5" customHeight="1">
      <c r="A17" s="18">
        <v>1000</v>
      </c>
      <c r="B17" s="18">
        <v>0</v>
      </c>
      <c r="C17" s="33">
        <f t="shared" si="0"/>
        <v>1000</v>
      </c>
      <c r="D17" s="14">
        <f>H17+'ต.ค.61'!D16</f>
        <v>0</v>
      </c>
      <c r="E17" s="55" t="s">
        <v>14</v>
      </c>
      <c r="F17" s="26"/>
      <c r="G17" s="62" t="s">
        <v>54</v>
      </c>
      <c r="H17" s="17">
        <v>0</v>
      </c>
    </row>
    <row r="18" spans="1:8" ht="19.5" customHeight="1">
      <c r="A18" s="46">
        <v>20388000</v>
      </c>
      <c r="B18" s="46">
        <v>0</v>
      </c>
      <c r="C18" s="33">
        <f t="shared" si="0"/>
        <v>20388000</v>
      </c>
      <c r="D18" s="14">
        <f>H18+'ต.ค.61'!D17</f>
        <v>2457608.91</v>
      </c>
      <c r="E18" s="55" t="s">
        <v>15</v>
      </c>
      <c r="F18" s="26"/>
      <c r="G18" s="62" t="s">
        <v>55</v>
      </c>
      <c r="H18" s="17">
        <v>1049663.4</v>
      </c>
    </row>
    <row r="19" spans="1:8" ht="19.5" customHeight="1">
      <c r="A19" s="46">
        <v>18000000</v>
      </c>
      <c r="B19" s="46">
        <v>0</v>
      </c>
      <c r="C19" s="33">
        <f t="shared" si="0"/>
        <v>18000000</v>
      </c>
      <c r="D19" s="14">
        <f>H19+'ต.ค.61'!D18</f>
        <v>5438564</v>
      </c>
      <c r="E19" s="55" t="s">
        <v>30</v>
      </c>
      <c r="F19" s="26"/>
      <c r="G19" s="62" t="s">
        <v>56</v>
      </c>
      <c r="H19" s="17">
        <v>0</v>
      </c>
    </row>
    <row r="20" spans="1:8" ht="19.5" customHeight="1">
      <c r="A20" s="46">
        <v>0</v>
      </c>
      <c r="B20" s="46">
        <v>0</v>
      </c>
      <c r="C20" s="33">
        <f t="shared" si="0"/>
        <v>0</v>
      </c>
      <c r="D20" s="14">
        <f>H20+'ต.ค.61'!D19</f>
        <v>28000</v>
      </c>
      <c r="E20" s="56" t="s">
        <v>39</v>
      </c>
      <c r="F20" s="26"/>
      <c r="G20" s="62" t="s">
        <v>57</v>
      </c>
      <c r="H20" s="19">
        <v>28000</v>
      </c>
    </row>
    <row r="21" spans="1:8" ht="19.5" customHeight="1" thickBot="1">
      <c r="A21" s="36">
        <f>SUM(A12:A20)</f>
        <v>39500000</v>
      </c>
      <c r="B21" s="36">
        <f>SUM(B12:B20)</f>
        <v>0</v>
      </c>
      <c r="C21" s="20">
        <f t="shared" si="0"/>
        <v>39500000</v>
      </c>
      <c r="D21" s="20">
        <f>SUM(D12:D20)</f>
        <v>7956659.4399999995</v>
      </c>
      <c r="E21" s="21"/>
      <c r="F21" s="21"/>
      <c r="G21" s="62"/>
      <c r="H21" s="22">
        <f>SUM(H12:H20)</f>
        <v>1099459.74</v>
      </c>
    </row>
    <row r="22" spans="1:8" ht="19.5" customHeight="1" thickTop="1">
      <c r="A22" s="54"/>
      <c r="B22" s="54"/>
      <c r="C22" s="54"/>
      <c r="D22" s="23"/>
      <c r="E22" s="24"/>
      <c r="F22" s="21"/>
      <c r="G22" s="62"/>
      <c r="H22" s="14"/>
    </row>
    <row r="23" spans="1:8" ht="19.5" customHeight="1">
      <c r="A23" s="11"/>
      <c r="B23" s="11"/>
      <c r="C23" s="11"/>
      <c r="D23" s="17">
        <v>0</v>
      </c>
      <c r="E23" s="58" t="s">
        <v>29</v>
      </c>
      <c r="F23" s="25"/>
      <c r="G23" s="62" t="s">
        <v>59</v>
      </c>
      <c r="H23" s="17">
        <v>0</v>
      </c>
    </row>
    <row r="24" spans="1:8" ht="19.5" customHeight="1">
      <c r="A24" s="11"/>
      <c r="B24" s="11"/>
      <c r="C24" s="11"/>
      <c r="D24" s="17">
        <v>0</v>
      </c>
      <c r="E24" s="58" t="s">
        <v>58</v>
      </c>
      <c r="F24" s="25"/>
      <c r="G24" s="62" t="s">
        <v>60</v>
      </c>
      <c r="H24" s="17">
        <v>0</v>
      </c>
    </row>
    <row r="25" spans="1:8" ht="19.5" customHeight="1">
      <c r="A25" s="11"/>
      <c r="B25" s="11"/>
      <c r="C25" s="11"/>
      <c r="D25" s="14">
        <f>H25</f>
        <v>0</v>
      </c>
      <c r="E25" s="80" t="s">
        <v>77</v>
      </c>
      <c r="F25" s="81"/>
      <c r="G25" s="62" t="s">
        <v>78</v>
      </c>
      <c r="H25" s="14">
        <v>0</v>
      </c>
    </row>
    <row r="26" spans="1:8" ht="19.5" customHeight="1">
      <c r="A26" s="11"/>
      <c r="B26" s="11"/>
      <c r="C26" s="11"/>
      <c r="D26" s="14">
        <f>H26+'ต.ค.61'!D25</f>
        <v>156</v>
      </c>
      <c r="E26" s="151" t="s">
        <v>81</v>
      </c>
      <c r="F26" s="152"/>
      <c r="G26" s="62" t="s">
        <v>82</v>
      </c>
      <c r="H26" s="14">
        <v>0</v>
      </c>
    </row>
    <row r="27" spans="1:8" ht="19.5" customHeight="1">
      <c r="A27" s="11"/>
      <c r="B27" s="11"/>
      <c r="C27" s="11"/>
      <c r="D27" s="14">
        <f>H27+'ต.ค.61'!D26</f>
        <v>314249.78</v>
      </c>
      <c r="E27" s="59" t="s">
        <v>76</v>
      </c>
      <c r="F27" s="1"/>
      <c r="G27" s="62" t="s">
        <v>61</v>
      </c>
      <c r="H27" s="17">
        <v>167894.1</v>
      </c>
    </row>
    <row r="28" spans="1:8" ht="19.5" customHeight="1">
      <c r="A28" s="11"/>
      <c r="B28" s="11"/>
      <c r="C28" s="11"/>
      <c r="D28" s="14">
        <v>800</v>
      </c>
      <c r="E28" s="154" t="s">
        <v>85</v>
      </c>
      <c r="F28" s="155"/>
      <c r="G28" s="62" t="s">
        <v>86</v>
      </c>
      <c r="H28" s="17">
        <v>800</v>
      </c>
    </row>
    <row r="29" spans="1:8" ht="19.5" customHeight="1">
      <c r="A29" s="11"/>
      <c r="B29" s="11"/>
      <c r="C29" s="11"/>
      <c r="D29" s="17"/>
      <c r="E29" s="148"/>
      <c r="F29" s="149"/>
      <c r="G29" s="62"/>
      <c r="H29" s="17"/>
    </row>
    <row r="30" spans="1:8" ht="19.5" customHeight="1">
      <c r="A30" s="11"/>
      <c r="B30" s="11"/>
      <c r="C30" s="11"/>
      <c r="D30" s="17"/>
      <c r="E30" s="148"/>
      <c r="F30" s="149"/>
      <c r="G30" s="62"/>
      <c r="H30" s="17"/>
    </row>
    <row r="31" spans="1:8" ht="19.5" customHeight="1">
      <c r="A31" s="11"/>
      <c r="B31" s="11"/>
      <c r="C31" s="11"/>
      <c r="D31" s="14"/>
      <c r="E31" s="148"/>
      <c r="F31" s="149"/>
      <c r="G31" s="62"/>
      <c r="H31" s="14"/>
    </row>
    <row r="32" spans="1:8" ht="19.5" customHeight="1">
      <c r="A32" s="11"/>
      <c r="B32" s="11"/>
      <c r="C32" s="11"/>
      <c r="D32" s="14"/>
      <c r="E32" s="148"/>
      <c r="F32" s="149"/>
      <c r="G32" s="62"/>
      <c r="H32" s="14"/>
    </row>
    <row r="33" spans="1:8" ht="19.5" customHeight="1">
      <c r="A33" s="57"/>
      <c r="B33" s="57"/>
      <c r="C33" s="57"/>
      <c r="D33" s="27"/>
      <c r="E33" s="148"/>
      <c r="F33" s="149"/>
      <c r="G33" s="64"/>
      <c r="H33" s="27"/>
    </row>
    <row r="34" spans="1:8" ht="19.5" customHeight="1">
      <c r="A34" s="57"/>
      <c r="B34" s="57"/>
      <c r="C34" s="57"/>
      <c r="D34" s="27"/>
      <c r="E34" s="148"/>
      <c r="F34" s="149"/>
      <c r="G34" s="64"/>
      <c r="H34" s="27"/>
    </row>
    <row r="35" spans="1:8" ht="19.5" customHeight="1">
      <c r="A35" s="57"/>
      <c r="B35" s="57"/>
      <c r="C35" s="57"/>
      <c r="D35" s="27"/>
      <c r="E35" s="148"/>
      <c r="F35" s="149"/>
      <c r="G35" s="64"/>
      <c r="H35" s="27"/>
    </row>
    <row r="36" spans="1:8" ht="19.5" customHeight="1">
      <c r="A36" s="57"/>
      <c r="B36" s="57"/>
      <c r="C36" s="57"/>
      <c r="D36" s="27"/>
      <c r="E36" s="148"/>
      <c r="F36" s="149"/>
      <c r="G36" s="64"/>
      <c r="H36" s="27"/>
    </row>
    <row r="37" spans="1:8" ht="19.5" customHeight="1">
      <c r="A37" s="57"/>
      <c r="B37" s="57"/>
      <c r="C37" s="57"/>
      <c r="D37" s="27"/>
      <c r="E37" s="148"/>
      <c r="F37" s="149"/>
      <c r="G37" s="64"/>
      <c r="H37" s="27"/>
    </row>
    <row r="38" spans="1:8" ht="19.5" customHeight="1">
      <c r="A38" s="57"/>
      <c r="B38" s="57"/>
      <c r="C38" s="57"/>
      <c r="D38" s="27"/>
      <c r="E38" s="148"/>
      <c r="F38" s="149"/>
      <c r="G38" s="64"/>
      <c r="H38" s="27"/>
    </row>
    <row r="39" spans="1:8" ht="19.5" customHeight="1">
      <c r="A39" s="57"/>
      <c r="B39" s="57"/>
      <c r="C39" s="57"/>
      <c r="D39" s="27"/>
      <c r="E39" s="148"/>
      <c r="F39" s="149"/>
      <c r="G39" s="64"/>
      <c r="H39" s="27"/>
    </row>
    <row r="40" spans="1:8" ht="19.5" customHeight="1">
      <c r="A40" s="57"/>
      <c r="B40" s="57"/>
      <c r="C40" s="57"/>
      <c r="D40" s="14"/>
      <c r="E40" s="15"/>
      <c r="F40" s="16"/>
      <c r="G40" s="62"/>
      <c r="H40" s="14"/>
    </row>
    <row r="41" spans="1:8" ht="19.5" customHeight="1">
      <c r="A41" s="53">
        <v>0</v>
      </c>
      <c r="B41" s="53">
        <v>0</v>
      </c>
      <c r="C41" s="53">
        <v>0</v>
      </c>
      <c r="D41" s="28">
        <f>SUM(D23:D40)</f>
        <v>315205.78</v>
      </c>
      <c r="E41" s="21"/>
      <c r="F41" s="21"/>
      <c r="G41" s="62"/>
      <c r="H41" s="28">
        <f>SUM(H23:H40)</f>
        <v>168694.1</v>
      </c>
    </row>
    <row r="42" spans="1:8" ht="19.5" customHeight="1" thickBot="1">
      <c r="A42" s="22">
        <f>A21</f>
        <v>39500000</v>
      </c>
      <c r="B42" s="53">
        <v>0</v>
      </c>
      <c r="C42" s="20">
        <f>SUM(A42+B42)</f>
        <v>39500000</v>
      </c>
      <c r="D42" s="20">
        <f>SUM(D21+D41)</f>
        <v>8271865.22</v>
      </c>
      <c r="E42" s="145" t="s">
        <v>16</v>
      </c>
      <c r="F42" s="146"/>
      <c r="G42" s="65"/>
      <c r="H42" s="20">
        <f>H21+H41</f>
        <v>1268153.84</v>
      </c>
    </row>
    <row r="43" spans="1:8" ht="19.5" customHeight="1" thickTop="1">
      <c r="A43" s="30"/>
      <c r="B43" s="30"/>
      <c r="C43" s="30"/>
      <c r="D43" s="40"/>
      <c r="E43" s="7"/>
      <c r="F43" s="7"/>
      <c r="G43" s="66"/>
      <c r="H43" s="89" t="s">
        <v>87</v>
      </c>
    </row>
    <row r="44" spans="1:8" ht="19.5" customHeight="1" thickBot="1">
      <c r="A44" s="88"/>
      <c r="B44" s="88"/>
      <c r="C44" s="88"/>
      <c r="D44" s="88"/>
      <c r="E44" s="88"/>
      <c r="F44" s="88"/>
      <c r="G44" s="88"/>
      <c r="H44" s="3"/>
    </row>
    <row r="45" spans="1:8" ht="19.5" customHeight="1" thickTop="1">
      <c r="A45" s="131" t="s">
        <v>2</v>
      </c>
      <c r="B45" s="132"/>
      <c r="C45" s="132"/>
      <c r="D45" s="132"/>
      <c r="E45" s="133"/>
      <c r="F45" s="134"/>
      <c r="G45" s="61"/>
      <c r="H45" s="49" t="s">
        <v>36</v>
      </c>
    </row>
    <row r="46" spans="1:8" ht="19.5" customHeight="1">
      <c r="A46" s="6"/>
      <c r="B46" s="75" t="s">
        <v>31</v>
      </c>
      <c r="C46" s="44"/>
      <c r="D46" s="6"/>
      <c r="E46" s="135" t="s">
        <v>4</v>
      </c>
      <c r="F46" s="130"/>
      <c r="G46" s="62" t="s">
        <v>5</v>
      </c>
      <c r="H46" s="8" t="s">
        <v>7</v>
      </c>
    </row>
    <row r="47" spans="1:8" ht="19.5" customHeight="1">
      <c r="A47" s="18" t="s">
        <v>0</v>
      </c>
      <c r="B47" s="76" t="s">
        <v>33</v>
      </c>
      <c r="C47" s="18" t="s">
        <v>35</v>
      </c>
      <c r="D47" s="8" t="s">
        <v>3</v>
      </c>
      <c r="E47" s="48"/>
      <c r="F47" s="7"/>
      <c r="G47" s="62"/>
      <c r="H47" s="8" t="s">
        <v>37</v>
      </c>
    </row>
    <row r="48" spans="1:8" ht="19.5" customHeight="1" thickBot="1">
      <c r="A48" s="45" t="s">
        <v>32</v>
      </c>
      <c r="B48" s="77" t="s">
        <v>34</v>
      </c>
      <c r="C48" s="45" t="s">
        <v>32</v>
      </c>
      <c r="D48" s="9" t="s">
        <v>1</v>
      </c>
      <c r="E48" s="136"/>
      <c r="F48" s="137"/>
      <c r="G48" s="63" t="s">
        <v>6</v>
      </c>
      <c r="H48" s="9" t="s">
        <v>32</v>
      </c>
    </row>
    <row r="49" spans="1:8" ht="19.5" customHeight="1" thickTop="1">
      <c r="A49" s="31"/>
      <c r="B49" s="33"/>
      <c r="C49" s="33"/>
      <c r="D49" s="11"/>
      <c r="E49" s="32" t="s">
        <v>17</v>
      </c>
      <c r="F49" s="12"/>
      <c r="G49" s="61"/>
      <c r="H49" s="11"/>
    </row>
    <row r="50" spans="1:8" ht="19.5" customHeight="1">
      <c r="A50" s="86">
        <v>10838284</v>
      </c>
      <c r="B50" s="33">
        <v>0</v>
      </c>
      <c r="C50" s="33">
        <f>SUM(A50+B50)</f>
        <v>10838284</v>
      </c>
      <c r="D50" s="14">
        <f>H50+'ต.ค.61'!D51</f>
        <v>1664589</v>
      </c>
      <c r="E50" s="142" t="s">
        <v>41</v>
      </c>
      <c r="F50" s="143"/>
      <c r="G50" s="62" t="s">
        <v>62</v>
      </c>
      <c r="H50" s="14">
        <v>836097</v>
      </c>
    </row>
    <row r="51" spans="1:11" ht="19.5" customHeight="1">
      <c r="A51" s="86">
        <v>2052720</v>
      </c>
      <c r="B51" s="33">
        <v>0</v>
      </c>
      <c r="C51" s="33">
        <f aca="true" t="shared" si="1" ref="C51:C59">SUM(A51+B51)</f>
        <v>2052720</v>
      </c>
      <c r="D51" s="14">
        <f>H51+'ต.ค.61'!D52</f>
        <v>327720</v>
      </c>
      <c r="E51" s="142" t="s">
        <v>80</v>
      </c>
      <c r="F51" s="143"/>
      <c r="G51" s="62" t="s">
        <v>63</v>
      </c>
      <c r="H51" s="14">
        <v>163860</v>
      </c>
      <c r="K51" s="78"/>
    </row>
    <row r="52" spans="1:11" ht="19.5" customHeight="1">
      <c r="A52" s="86">
        <v>8256880</v>
      </c>
      <c r="B52" s="33">
        <v>0</v>
      </c>
      <c r="C52" s="33">
        <f t="shared" si="1"/>
        <v>8256880</v>
      </c>
      <c r="D52" s="14">
        <f>H52+'ต.ค.61'!D53</f>
        <v>1046800</v>
      </c>
      <c r="E52" s="142" t="s">
        <v>42</v>
      </c>
      <c r="F52" s="143"/>
      <c r="G52" s="62" t="s">
        <v>64</v>
      </c>
      <c r="H52" s="14">
        <v>537695</v>
      </c>
      <c r="I52" s="78"/>
      <c r="K52" s="78"/>
    </row>
    <row r="53" spans="1:8" ht="19.5" customHeight="1">
      <c r="A53" s="86">
        <v>439000</v>
      </c>
      <c r="B53" s="33">
        <v>0</v>
      </c>
      <c r="C53" s="33">
        <f t="shared" si="1"/>
        <v>439000</v>
      </c>
      <c r="D53" s="14">
        <f>H53+'ต.ค.61'!D54</f>
        <v>20600</v>
      </c>
      <c r="E53" s="142" t="s">
        <v>43</v>
      </c>
      <c r="F53" s="143"/>
      <c r="G53" s="62" t="s">
        <v>65</v>
      </c>
      <c r="H53" s="14">
        <v>13900</v>
      </c>
    </row>
    <row r="54" spans="1:8" ht="19.5" customHeight="1">
      <c r="A54" s="86">
        <v>6411400</v>
      </c>
      <c r="B54" s="33">
        <v>0</v>
      </c>
      <c r="C54" s="33">
        <f t="shared" si="1"/>
        <v>6411400</v>
      </c>
      <c r="D54" s="14">
        <f>H54+'ต.ค.61'!D55</f>
        <v>223600.16</v>
      </c>
      <c r="E54" s="142" t="s">
        <v>44</v>
      </c>
      <c r="F54" s="143"/>
      <c r="G54" s="62" t="s">
        <v>66</v>
      </c>
      <c r="H54" s="14">
        <v>149307</v>
      </c>
    </row>
    <row r="55" spans="1:8" ht="19.5" customHeight="1">
      <c r="A55" s="86">
        <v>2561420</v>
      </c>
      <c r="B55" s="33">
        <v>0</v>
      </c>
      <c r="C55" s="33">
        <f t="shared" si="1"/>
        <v>2561420</v>
      </c>
      <c r="D55" s="14">
        <f>H55+'ต.ค.61'!D56</f>
        <v>44120</v>
      </c>
      <c r="E55" s="142" t="s">
        <v>45</v>
      </c>
      <c r="F55" s="143"/>
      <c r="G55" s="62" t="s">
        <v>67</v>
      </c>
      <c r="H55" s="17">
        <v>16860</v>
      </c>
    </row>
    <row r="56" spans="1:11" ht="19.5" customHeight="1">
      <c r="A56" s="86">
        <v>442000</v>
      </c>
      <c r="B56" s="33">
        <v>0</v>
      </c>
      <c r="C56" s="33">
        <f t="shared" si="1"/>
        <v>442000</v>
      </c>
      <c r="D56" s="14">
        <f>H56+'ต.ค.61'!D57</f>
        <v>29773.67</v>
      </c>
      <c r="E56" s="142" t="s">
        <v>18</v>
      </c>
      <c r="F56" s="143"/>
      <c r="G56" s="62" t="s">
        <v>68</v>
      </c>
      <c r="H56" s="14">
        <v>15024.21</v>
      </c>
      <c r="K56" s="78"/>
    </row>
    <row r="57" spans="1:8" ht="19.5" customHeight="1">
      <c r="A57" s="87">
        <v>1227590</v>
      </c>
      <c r="B57" s="18">
        <v>0</v>
      </c>
      <c r="C57" s="33">
        <f t="shared" si="1"/>
        <v>1227590</v>
      </c>
      <c r="D57" s="14">
        <f>H57+'ต.ค.61'!D58</f>
        <v>118000</v>
      </c>
      <c r="E57" s="142" t="s">
        <v>46</v>
      </c>
      <c r="F57" s="143"/>
      <c r="G57" s="62" t="s">
        <v>69</v>
      </c>
      <c r="H57" s="17">
        <v>118000</v>
      </c>
    </row>
    <row r="58" spans="1:11" ht="19.5" customHeight="1">
      <c r="A58" s="87">
        <v>3385000</v>
      </c>
      <c r="B58" s="18">
        <v>0</v>
      </c>
      <c r="C58" s="33">
        <f t="shared" si="1"/>
        <v>3385000</v>
      </c>
      <c r="D58" s="14">
        <f>H58+'ต.ค.61'!D59</f>
        <v>0</v>
      </c>
      <c r="E58" s="142" t="s">
        <v>47</v>
      </c>
      <c r="F58" s="143"/>
      <c r="G58" s="62" t="s">
        <v>70</v>
      </c>
      <c r="H58" s="17">
        <v>0</v>
      </c>
      <c r="K58" s="78"/>
    </row>
    <row r="59" spans="1:8" ht="19.5" customHeight="1">
      <c r="A59" s="86">
        <v>3885706</v>
      </c>
      <c r="B59" s="33">
        <v>0</v>
      </c>
      <c r="C59" s="33">
        <f t="shared" si="1"/>
        <v>3885706</v>
      </c>
      <c r="D59" s="14">
        <f>H59+'ต.ค.61'!D60</f>
        <v>464000</v>
      </c>
      <c r="E59" s="142" t="s">
        <v>48</v>
      </c>
      <c r="F59" s="143"/>
      <c r="G59" s="67">
        <v>56100000</v>
      </c>
      <c r="H59" s="17">
        <v>464000</v>
      </c>
    </row>
    <row r="60" spans="1:8" ht="19.5" customHeight="1" thickBot="1">
      <c r="A60" s="35">
        <f>SUM(A50:A59)</f>
        <v>39500000</v>
      </c>
      <c r="B60" s="35">
        <f>SUM(B50:B59)</f>
        <v>0</v>
      </c>
      <c r="C60" s="35">
        <f>SUM(C50:C59)</f>
        <v>39500000</v>
      </c>
      <c r="D60" s="35">
        <f>SUM(D50:D59)</f>
        <v>3939202.83</v>
      </c>
      <c r="E60" s="10"/>
      <c r="F60" s="15"/>
      <c r="G60" s="62"/>
      <c r="H60" s="20">
        <f>SUM(H50:H59)</f>
        <v>2314743.21</v>
      </c>
    </row>
    <row r="61" spans="1:8" ht="19.5" customHeight="1" thickTop="1">
      <c r="A61" s="54"/>
      <c r="B61" s="54"/>
      <c r="C61" s="54"/>
      <c r="D61" s="37"/>
      <c r="E61" s="138"/>
      <c r="F61" s="144"/>
      <c r="G61" s="62"/>
      <c r="H61" s="17"/>
    </row>
    <row r="62" spans="1:8" ht="19.5" customHeight="1">
      <c r="A62" s="11"/>
      <c r="B62" s="11"/>
      <c r="C62" s="11"/>
      <c r="D62" s="14">
        <v>0</v>
      </c>
      <c r="E62" s="138" t="s">
        <v>19</v>
      </c>
      <c r="F62" s="144"/>
      <c r="G62" s="62" t="s">
        <v>71</v>
      </c>
      <c r="H62" s="17">
        <v>0</v>
      </c>
    </row>
    <row r="63" spans="1:8" ht="19.5" customHeight="1">
      <c r="A63" s="11"/>
      <c r="B63" s="11"/>
      <c r="C63" s="11"/>
      <c r="D63" s="14">
        <v>0</v>
      </c>
      <c r="E63" s="138" t="s">
        <v>73</v>
      </c>
      <c r="F63" s="153"/>
      <c r="G63" s="62" t="s">
        <v>74</v>
      </c>
      <c r="H63" s="17">
        <v>0</v>
      </c>
    </row>
    <row r="64" spans="1:11" ht="19.5" customHeight="1">
      <c r="A64" s="11"/>
      <c r="B64" s="11"/>
      <c r="C64" s="11"/>
      <c r="D64" s="14">
        <v>0</v>
      </c>
      <c r="E64" s="138" t="s">
        <v>72</v>
      </c>
      <c r="F64" s="139"/>
      <c r="G64" s="62" t="s">
        <v>75</v>
      </c>
      <c r="H64" s="17">
        <v>0</v>
      </c>
      <c r="K64" s="42">
        <v>1696587.18</v>
      </c>
    </row>
    <row r="65" spans="1:11" ht="19.5" customHeight="1">
      <c r="A65" s="11"/>
      <c r="B65" s="11"/>
      <c r="C65" s="11"/>
      <c r="D65" s="14">
        <f>H65+'ต.ค.61'!D66</f>
        <v>43319.08</v>
      </c>
      <c r="E65" s="138" t="s">
        <v>27</v>
      </c>
      <c r="F65" s="144"/>
      <c r="G65" s="62" t="s">
        <v>59</v>
      </c>
      <c r="H65" s="17">
        <v>0</v>
      </c>
      <c r="K65" s="85">
        <f>H60+H65</f>
        <v>2314743.21</v>
      </c>
    </row>
    <row r="66" spans="1:11" ht="19.5" customHeight="1">
      <c r="A66" s="11"/>
      <c r="B66" s="11"/>
      <c r="C66" s="11"/>
      <c r="D66" s="14">
        <f>H66+'ต.ค.61'!D67</f>
        <v>321582.32</v>
      </c>
      <c r="E66" s="150" t="s">
        <v>26</v>
      </c>
      <c r="F66" s="144"/>
      <c r="G66" s="62" t="s">
        <v>61</v>
      </c>
      <c r="H66" s="17">
        <v>146418.16</v>
      </c>
      <c r="K66" s="85">
        <f>K64-K65</f>
        <v>-618156.03</v>
      </c>
    </row>
    <row r="67" spans="1:11" ht="19.5" customHeight="1">
      <c r="A67" s="11"/>
      <c r="B67" s="11"/>
      <c r="C67" s="11"/>
      <c r="D67" s="14">
        <v>0</v>
      </c>
      <c r="E67" s="151" t="s">
        <v>25</v>
      </c>
      <c r="F67" s="152"/>
      <c r="G67" s="62" t="s">
        <v>79</v>
      </c>
      <c r="H67" s="17">
        <v>0</v>
      </c>
      <c r="K67" s="24"/>
    </row>
    <row r="68" spans="1:8" ht="19.5" customHeight="1">
      <c r="A68" s="11"/>
      <c r="B68" s="11"/>
      <c r="C68" s="11"/>
      <c r="D68" s="14"/>
      <c r="E68" s="148"/>
      <c r="F68" s="149"/>
      <c r="G68" s="62"/>
      <c r="H68" s="17"/>
    </row>
    <row r="69" spans="1:8" ht="19.5" customHeight="1">
      <c r="A69" s="11"/>
      <c r="B69" s="11"/>
      <c r="C69" s="11"/>
      <c r="D69" s="17"/>
      <c r="E69" s="148"/>
      <c r="F69" s="149"/>
      <c r="G69" s="62"/>
      <c r="H69" s="17"/>
    </row>
    <row r="70" spans="1:8" ht="19.5" customHeight="1">
      <c r="A70" s="11"/>
      <c r="B70" s="11"/>
      <c r="C70" s="11"/>
      <c r="D70" s="17"/>
      <c r="E70" s="148"/>
      <c r="F70" s="149"/>
      <c r="G70" s="62"/>
      <c r="H70" s="17"/>
    </row>
    <row r="71" spans="1:8" ht="19.5" customHeight="1">
      <c r="A71" s="11"/>
      <c r="B71" s="11"/>
      <c r="C71" s="11"/>
      <c r="D71" s="17"/>
      <c r="E71" s="148"/>
      <c r="F71" s="149"/>
      <c r="G71" s="62"/>
      <c r="H71" s="17"/>
    </row>
    <row r="72" spans="1:8" ht="19.5" customHeight="1">
      <c r="A72" s="11"/>
      <c r="B72" s="11"/>
      <c r="C72" s="11"/>
      <c r="D72" s="17"/>
      <c r="E72" s="148"/>
      <c r="F72" s="149"/>
      <c r="G72" s="62"/>
      <c r="H72" s="17"/>
    </row>
    <row r="73" spans="1:8" ht="19.5" customHeight="1">
      <c r="A73" s="11"/>
      <c r="B73" s="11"/>
      <c r="C73" s="11"/>
      <c r="D73" s="17"/>
      <c r="E73" s="148"/>
      <c r="F73" s="149"/>
      <c r="G73" s="62"/>
      <c r="H73" s="17"/>
    </row>
    <row r="74" spans="1:8" ht="19.5" customHeight="1">
      <c r="A74" s="11"/>
      <c r="B74" s="11"/>
      <c r="C74" s="11"/>
      <c r="D74" s="17"/>
      <c r="E74" s="51"/>
      <c r="F74" s="52"/>
      <c r="G74" s="62"/>
      <c r="H74" s="17"/>
    </row>
    <row r="75" spans="1:8" ht="19.5" customHeight="1">
      <c r="A75" s="11"/>
      <c r="B75" s="11"/>
      <c r="C75" s="11"/>
      <c r="D75" s="17"/>
      <c r="E75" s="148"/>
      <c r="F75" s="149"/>
      <c r="G75" s="62"/>
      <c r="H75" s="17"/>
    </row>
    <row r="76" spans="1:8" ht="19.5" customHeight="1">
      <c r="A76" s="11"/>
      <c r="B76" s="11"/>
      <c r="C76" s="11"/>
      <c r="D76" s="17"/>
      <c r="E76" s="148"/>
      <c r="F76" s="149"/>
      <c r="G76" s="62"/>
      <c r="H76" s="17"/>
    </row>
    <row r="77" spans="1:8" ht="19.5" customHeight="1">
      <c r="A77" s="11"/>
      <c r="B77" s="11"/>
      <c r="C77" s="11"/>
      <c r="D77" s="17"/>
      <c r="E77" s="51"/>
      <c r="F77" s="52"/>
      <c r="G77" s="62"/>
      <c r="H77" s="17"/>
    </row>
    <row r="78" spans="1:8" ht="19.5" customHeight="1">
      <c r="A78" s="11"/>
      <c r="B78" s="11"/>
      <c r="C78" s="11"/>
      <c r="D78" s="17"/>
      <c r="E78" s="51"/>
      <c r="F78" s="52"/>
      <c r="G78" s="62"/>
      <c r="H78" s="17"/>
    </row>
    <row r="79" spans="1:8" ht="19.5" customHeight="1">
      <c r="A79" s="11"/>
      <c r="B79" s="11"/>
      <c r="C79" s="11"/>
      <c r="D79" s="17"/>
      <c r="E79" s="138"/>
      <c r="F79" s="139"/>
      <c r="G79" s="62"/>
      <c r="H79" s="17"/>
    </row>
    <row r="80" spans="1:8" ht="19.5" customHeight="1">
      <c r="A80" s="28">
        <v>0</v>
      </c>
      <c r="B80" s="28">
        <v>0</v>
      </c>
      <c r="C80" s="28">
        <v>0</v>
      </c>
      <c r="D80" s="38">
        <f>SUM(D62:D79)</f>
        <v>364901.4</v>
      </c>
      <c r="E80" s="21"/>
      <c r="F80" s="15"/>
      <c r="G80" s="68"/>
      <c r="H80" s="38">
        <f>SUM(H62:H79)</f>
        <v>146418.16</v>
      </c>
    </row>
    <row r="81" spans="1:8" ht="19.5" customHeight="1" thickBot="1">
      <c r="A81" s="20">
        <f>A60</f>
        <v>39500000</v>
      </c>
      <c r="B81" s="28">
        <v>0</v>
      </c>
      <c r="C81" s="35">
        <f>SUM(A81+B81)</f>
        <v>39500000</v>
      </c>
      <c r="D81" s="29">
        <f>SUM(D60+D80)</f>
        <v>4304104.23</v>
      </c>
      <c r="E81" s="140" t="s">
        <v>20</v>
      </c>
      <c r="F81" s="141"/>
      <c r="G81" s="69"/>
      <c r="H81" s="38">
        <f>H60+H80</f>
        <v>2461161.37</v>
      </c>
    </row>
    <row r="82" spans="1:8" ht="19.5" customHeight="1" thickTop="1">
      <c r="A82" s="40"/>
      <c r="B82" s="40"/>
      <c r="C82" s="40"/>
      <c r="D82" s="28">
        <f>SUM(D42-D81)</f>
        <v>3967760.9899999993</v>
      </c>
      <c r="E82" s="130" t="s">
        <v>21</v>
      </c>
      <c r="F82" s="130"/>
      <c r="G82" s="70"/>
      <c r="H82" s="28">
        <f>H42-H81</f>
        <v>-1193007.53</v>
      </c>
    </row>
    <row r="83" spans="1:8" ht="19.5" customHeight="1">
      <c r="A83" s="40"/>
      <c r="B83" s="40"/>
      <c r="C83" s="40"/>
      <c r="D83" s="39"/>
      <c r="E83" s="130" t="s">
        <v>22</v>
      </c>
      <c r="F83" s="130"/>
      <c r="G83" s="70"/>
      <c r="H83" s="39"/>
    </row>
    <row r="84" spans="1:8" ht="19.5" customHeight="1">
      <c r="A84" s="40"/>
      <c r="B84" s="40"/>
      <c r="C84" s="40"/>
      <c r="D84" s="47">
        <v>0</v>
      </c>
      <c r="E84" s="130" t="s">
        <v>23</v>
      </c>
      <c r="F84" s="130"/>
      <c r="G84" s="70"/>
      <c r="H84" s="11">
        <v>0</v>
      </c>
    </row>
    <row r="85" spans="1:11" ht="19.5" customHeight="1">
      <c r="A85" s="5"/>
      <c r="B85" s="5"/>
      <c r="C85" s="5"/>
      <c r="D85" s="28">
        <f>SUM(D10+D42-D81)</f>
        <v>48985372.14</v>
      </c>
      <c r="E85" s="130" t="s">
        <v>24</v>
      </c>
      <c r="F85" s="130"/>
      <c r="G85" s="71"/>
      <c r="H85" s="28">
        <f>H10+H42-H81</f>
        <v>48985372.14000001</v>
      </c>
      <c r="K85" s="79">
        <v>50178379.67</v>
      </c>
    </row>
    <row r="86" spans="1:11" ht="19.5" customHeight="1">
      <c r="A86" s="5"/>
      <c r="B86" s="5"/>
      <c r="C86" s="5"/>
      <c r="D86" s="40"/>
      <c r="E86" s="7"/>
      <c r="F86" s="7"/>
      <c r="G86" s="71"/>
      <c r="H86" s="40"/>
      <c r="K86" s="85">
        <f>K85-H85</f>
        <v>1193007.5299999937</v>
      </c>
    </row>
    <row r="87" spans="1:8" ht="19.5" customHeight="1">
      <c r="A87" s="41"/>
      <c r="B87" s="41"/>
      <c r="C87" s="41"/>
      <c r="D87" s="41"/>
      <c r="E87" s="4"/>
      <c r="F87" s="4"/>
      <c r="G87" s="72"/>
      <c r="H87" s="41"/>
    </row>
    <row r="88" spans="1:8" ht="19.5" customHeight="1">
      <c r="A88" s="128"/>
      <c r="B88" s="128"/>
      <c r="C88" s="128"/>
      <c r="D88" s="129"/>
      <c r="E88" s="129"/>
      <c r="F88" s="129"/>
      <c r="G88" s="129"/>
      <c r="H88" s="129"/>
    </row>
    <row r="89" spans="1:8" ht="19.5" customHeight="1">
      <c r="A89" s="128"/>
      <c r="B89" s="128"/>
      <c r="C89" s="128"/>
      <c r="D89" s="129"/>
      <c r="E89" s="129"/>
      <c r="F89" s="129"/>
      <c r="G89" s="129"/>
      <c r="H89" s="129"/>
    </row>
    <row r="90" spans="1:8" ht="19.5" customHeight="1">
      <c r="A90" s="128"/>
      <c r="B90" s="128"/>
      <c r="C90" s="128"/>
      <c r="D90" s="129"/>
      <c r="E90" s="129"/>
      <c r="F90" s="129"/>
      <c r="G90" s="129"/>
      <c r="H90" s="129"/>
    </row>
    <row r="91" spans="1:8" ht="19.5" customHeight="1">
      <c r="A91" s="42"/>
      <c r="B91" s="42"/>
      <c r="C91" s="42"/>
      <c r="D91" s="42"/>
      <c r="E91" s="24"/>
      <c r="F91" s="24"/>
      <c r="G91" s="73"/>
      <c r="H91" s="42"/>
    </row>
    <row r="92" ht="19.5" customHeight="1"/>
    <row r="93" ht="19.5" customHeight="1"/>
    <row r="94" ht="19.5" customHeight="1"/>
    <row r="95" ht="21.75" customHeight="1"/>
    <row r="96" ht="21.75" customHeight="1"/>
  </sheetData>
  <sheetProtection/>
  <mergeCells count="60">
    <mergeCell ref="E79:F79"/>
    <mergeCell ref="E85:F85"/>
    <mergeCell ref="A90:H90"/>
    <mergeCell ref="A45:D45"/>
    <mergeCell ref="E46:F46"/>
    <mergeCell ref="E48:F48"/>
    <mergeCell ref="E59:F59"/>
    <mergeCell ref="E73:F73"/>
    <mergeCell ref="E76:F76"/>
    <mergeCell ref="E83:F83"/>
    <mergeCell ref="E84:F84"/>
    <mergeCell ref="A88:H88"/>
    <mergeCell ref="A89:H89"/>
    <mergeCell ref="E57:F57"/>
    <mergeCell ref="E71:F71"/>
    <mergeCell ref="E42:F42"/>
    <mergeCell ref="E81:F81"/>
    <mergeCell ref="E65:F65"/>
    <mergeCell ref="E66:F66"/>
    <mergeCell ref="E67:F67"/>
    <mergeCell ref="E70:F70"/>
    <mergeCell ref="E75:F75"/>
    <mergeCell ref="E61:F61"/>
    <mergeCell ref="E62:F62"/>
    <mergeCell ref="E63:F63"/>
    <mergeCell ref="E64:F64"/>
    <mergeCell ref="E52:F52"/>
    <mergeCell ref="E53:F53"/>
    <mergeCell ref="E55:F55"/>
    <mergeCell ref="E56:F56"/>
    <mergeCell ref="E50:F50"/>
    <mergeCell ref="E69:F69"/>
    <mergeCell ref="A2:H2"/>
    <mergeCell ref="E32:F32"/>
    <mergeCell ref="E33:F33"/>
    <mergeCell ref="E34:F34"/>
    <mergeCell ref="E35:F35"/>
    <mergeCell ref="E36:F36"/>
    <mergeCell ref="E7:F7"/>
    <mergeCell ref="E9:F9"/>
    <mergeCell ref="E26:F26"/>
    <mergeCell ref="E29:F29"/>
    <mergeCell ref="E31:F31"/>
    <mergeCell ref="A3:H3"/>
    <mergeCell ref="A4:H4"/>
    <mergeCell ref="A5:H5"/>
    <mergeCell ref="A6:D6"/>
    <mergeCell ref="E6:F6"/>
    <mergeCell ref="E28:F28"/>
    <mergeCell ref="E30:F30"/>
    <mergeCell ref="E82:F82"/>
    <mergeCell ref="E37:F37"/>
    <mergeCell ref="E54:F54"/>
    <mergeCell ref="E68:F68"/>
    <mergeCell ref="E72:F72"/>
    <mergeCell ref="E38:F38"/>
    <mergeCell ref="E39:F39"/>
    <mergeCell ref="E58:F58"/>
    <mergeCell ref="E45:F45"/>
    <mergeCell ref="E51:F51"/>
  </mergeCells>
  <printOptions horizontalCentered="1"/>
  <pageMargins left="0.1968503937007874" right="0.1968503937007874" top="0.7874015748031497" bottom="0.7874015748031497" header="0.2362204724409449" footer="0.236220472440944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K90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21.75"/>
  <cols>
    <col min="1" max="1" width="15.57421875" style="43" customWidth="1"/>
    <col min="2" max="2" width="13.00390625" style="43" customWidth="1"/>
    <col min="3" max="3" width="15.7109375" style="43" customWidth="1"/>
    <col min="4" max="4" width="15.57421875" style="43" customWidth="1"/>
    <col min="5" max="5" width="9.140625" style="3" customWidth="1"/>
    <col min="6" max="6" width="23.7109375" style="3" customWidth="1"/>
    <col min="7" max="7" width="9.421875" style="74" customWidth="1"/>
    <col min="8" max="8" width="15.7109375" style="43" customWidth="1"/>
    <col min="9" max="9" width="14.00390625" style="3" bestFit="1" customWidth="1"/>
    <col min="10" max="10" width="9.140625" style="3" customWidth="1"/>
    <col min="11" max="11" width="17.00390625" style="3" bestFit="1" customWidth="1"/>
    <col min="12" max="16384" width="9.140625" style="3" customWidth="1"/>
  </cols>
  <sheetData>
    <row r="1" spans="1:8" ht="19.5" customHeight="1">
      <c r="A1" s="88"/>
      <c r="B1" s="88"/>
      <c r="C1" s="88"/>
      <c r="D1" s="88"/>
      <c r="E1" s="88"/>
      <c r="F1" s="88"/>
      <c r="G1" s="88"/>
      <c r="H1" s="89" t="s">
        <v>88</v>
      </c>
    </row>
    <row r="2" spans="1:8" ht="52.5" customHeight="1">
      <c r="A2" s="147" t="s">
        <v>84</v>
      </c>
      <c r="B2" s="147"/>
      <c r="C2" s="147"/>
      <c r="D2" s="147"/>
      <c r="E2" s="147"/>
      <c r="F2" s="147"/>
      <c r="G2" s="147"/>
      <c r="H2" s="147"/>
    </row>
    <row r="3" spans="1:8" ht="19.5" customHeight="1">
      <c r="A3" s="147" t="s">
        <v>83</v>
      </c>
      <c r="B3" s="147"/>
      <c r="C3" s="147"/>
      <c r="D3" s="147"/>
      <c r="E3" s="147"/>
      <c r="F3" s="147"/>
      <c r="G3" s="147"/>
      <c r="H3" s="147"/>
    </row>
    <row r="4" spans="1:8" ht="19.5" customHeight="1">
      <c r="A4" s="147" t="s">
        <v>40</v>
      </c>
      <c r="B4" s="147"/>
      <c r="C4" s="147"/>
      <c r="D4" s="147"/>
      <c r="E4" s="147"/>
      <c r="F4" s="147"/>
      <c r="G4" s="147"/>
      <c r="H4" s="147"/>
    </row>
    <row r="5" spans="1:8" ht="19.5" customHeight="1" thickBot="1">
      <c r="A5" s="137" t="s">
        <v>91</v>
      </c>
      <c r="B5" s="137"/>
      <c r="C5" s="137"/>
      <c r="D5" s="137"/>
      <c r="E5" s="137"/>
      <c r="F5" s="137"/>
      <c r="G5" s="137"/>
      <c r="H5" s="137"/>
    </row>
    <row r="6" spans="1:8" ht="19.5" customHeight="1" thickTop="1">
      <c r="A6" s="131" t="s">
        <v>2</v>
      </c>
      <c r="B6" s="132"/>
      <c r="C6" s="132"/>
      <c r="D6" s="132"/>
      <c r="E6" s="133"/>
      <c r="F6" s="134"/>
      <c r="G6" s="61"/>
      <c r="H6" s="49" t="s">
        <v>36</v>
      </c>
    </row>
    <row r="7" spans="1:8" ht="19.5" customHeight="1">
      <c r="A7" s="6"/>
      <c r="B7" s="75" t="s">
        <v>31</v>
      </c>
      <c r="C7" s="44"/>
      <c r="D7" s="6"/>
      <c r="E7" s="130" t="s">
        <v>4</v>
      </c>
      <c r="F7" s="130"/>
      <c r="G7" s="62" t="s">
        <v>38</v>
      </c>
      <c r="H7" s="8" t="s">
        <v>7</v>
      </c>
    </row>
    <row r="8" spans="1:8" ht="19.5" customHeight="1">
      <c r="A8" s="18" t="s">
        <v>0</v>
      </c>
      <c r="B8" s="76" t="s">
        <v>33</v>
      </c>
      <c r="C8" s="18" t="s">
        <v>35</v>
      </c>
      <c r="D8" s="8" t="s">
        <v>3</v>
      </c>
      <c r="E8" s="7"/>
      <c r="F8" s="7"/>
      <c r="G8" s="62"/>
      <c r="H8" s="8" t="s">
        <v>37</v>
      </c>
    </row>
    <row r="9" spans="1:8" ht="19.5" customHeight="1" thickBot="1">
      <c r="A9" s="45" t="s">
        <v>32</v>
      </c>
      <c r="B9" s="77" t="s">
        <v>34</v>
      </c>
      <c r="C9" s="45" t="s">
        <v>32</v>
      </c>
      <c r="D9" s="9" t="s">
        <v>32</v>
      </c>
      <c r="E9" s="137"/>
      <c r="F9" s="137"/>
      <c r="G9" s="63"/>
      <c r="H9" s="9" t="s">
        <v>32</v>
      </c>
    </row>
    <row r="10" spans="1:11" ht="19.5" customHeight="1" thickTop="1">
      <c r="A10" s="33"/>
      <c r="B10" s="33"/>
      <c r="C10" s="33"/>
      <c r="D10" s="11">
        <v>45017611.15</v>
      </c>
      <c r="E10" s="50" t="s">
        <v>8</v>
      </c>
      <c r="F10" s="12"/>
      <c r="G10" s="61"/>
      <c r="H10" s="82">
        <v>48985372.14</v>
      </c>
      <c r="K10" s="79">
        <v>42765168.24</v>
      </c>
    </row>
    <row r="11" spans="1:8" ht="19.5" customHeight="1">
      <c r="A11" s="33"/>
      <c r="B11" s="33"/>
      <c r="C11" s="33"/>
      <c r="D11" s="11"/>
      <c r="E11" s="34" t="s">
        <v>28</v>
      </c>
      <c r="F11" s="13"/>
      <c r="G11" s="62"/>
      <c r="H11" s="11"/>
    </row>
    <row r="12" spans="1:8" ht="19.5" customHeight="1">
      <c r="A12" s="33">
        <v>320000</v>
      </c>
      <c r="B12" s="33">
        <v>0</v>
      </c>
      <c r="C12" s="33">
        <f>SUM(A12+B12)</f>
        <v>320000</v>
      </c>
      <c r="D12" s="14">
        <f>H12+'พ.ย.61'!D12</f>
        <v>20</v>
      </c>
      <c r="E12" s="55" t="s">
        <v>9</v>
      </c>
      <c r="F12" s="26"/>
      <c r="G12" s="62" t="s">
        <v>49</v>
      </c>
      <c r="H12" s="14">
        <v>0</v>
      </c>
    </row>
    <row r="13" spans="1:8" ht="19.5" customHeight="1">
      <c r="A13" s="33">
        <v>289500</v>
      </c>
      <c r="B13" s="33">
        <v>0</v>
      </c>
      <c r="C13" s="33">
        <f aca="true" t="shared" si="0" ref="C13:C21">SUM(A13+B13)</f>
        <v>289500</v>
      </c>
      <c r="D13" s="14">
        <f>H13+'พ.ย.61'!D13</f>
        <v>57163.5</v>
      </c>
      <c r="E13" s="55" t="s">
        <v>10</v>
      </c>
      <c r="F13" s="26"/>
      <c r="G13" s="62" t="s">
        <v>50</v>
      </c>
      <c r="H13" s="14">
        <v>51417.4</v>
      </c>
    </row>
    <row r="14" spans="1:8" ht="19.5" customHeight="1">
      <c r="A14" s="46">
        <v>400000</v>
      </c>
      <c r="B14" s="46">
        <v>0</v>
      </c>
      <c r="C14" s="33">
        <f t="shared" si="0"/>
        <v>400000</v>
      </c>
      <c r="D14" s="14">
        <f>H14+'พ.ย.61'!D14</f>
        <v>26720.43</v>
      </c>
      <c r="E14" s="55" t="s">
        <v>11</v>
      </c>
      <c r="F14" s="26"/>
      <c r="G14" s="62" t="s">
        <v>51</v>
      </c>
      <c r="H14" s="17">
        <v>0</v>
      </c>
    </row>
    <row r="15" spans="1:8" ht="19.5" customHeight="1">
      <c r="A15" s="18">
        <v>0</v>
      </c>
      <c r="B15" s="18">
        <v>0</v>
      </c>
      <c r="C15" s="33">
        <f t="shared" si="0"/>
        <v>0</v>
      </c>
      <c r="D15" s="14">
        <f>H15+'พ.ย.61'!D15</f>
        <v>0</v>
      </c>
      <c r="E15" s="56" t="s">
        <v>12</v>
      </c>
      <c r="F15" s="26"/>
      <c r="G15" s="62" t="s">
        <v>52</v>
      </c>
      <c r="H15" s="17">
        <v>0</v>
      </c>
    </row>
    <row r="16" spans="1:8" ht="19.5" customHeight="1">
      <c r="A16" s="46">
        <v>101500</v>
      </c>
      <c r="B16" s="46">
        <v>0</v>
      </c>
      <c r="C16" s="33">
        <f t="shared" si="0"/>
        <v>101500</v>
      </c>
      <c r="D16" s="14">
        <f>H16+'พ.ย.61'!D16</f>
        <v>100</v>
      </c>
      <c r="E16" s="55" t="s">
        <v>13</v>
      </c>
      <c r="F16" s="26"/>
      <c r="G16" s="62" t="s">
        <v>53</v>
      </c>
      <c r="H16" s="17">
        <v>100</v>
      </c>
    </row>
    <row r="17" spans="1:8" ht="19.5" customHeight="1">
      <c r="A17" s="18">
        <v>1000</v>
      </c>
      <c r="B17" s="18">
        <v>0</v>
      </c>
      <c r="C17" s="33">
        <f t="shared" si="0"/>
        <v>1000</v>
      </c>
      <c r="D17" s="14">
        <f>H17+'พ.ย.61'!D17</f>
        <v>0</v>
      </c>
      <c r="E17" s="55" t="s">
        <v>14</v>
      </c>
      <c r="F17" s="26"/>
      <c r="G17" s="62" t="s">
        <v>54</v>
      </c>
      <c r="H17" s="17">
        <v>0</v>
      </c>
    </row>
    <row r="18" spans="1:8" ht="19.5" customHeight="1">
      <c r="A18" s="46">
        <v>20388000</v>
      </c>
      <c r="B18" s="46">
        <v>0</v>
      </c>
      <c r="C18" s="33">
        <f t="shared" si="0"/>
        <v>20388000</v>
      </c>
      <c r="D18" s="14">
        <f>H18+'พ.ย.61'!D18</f>
        <v>3149669.7</v>
      </c>
      <c r="E18" s="55" t="s">
        <v>15</v>
      </c>
      <c r="F18" s="26"/>
      <c r="G18" s="62" t="s">
        <v>55</v>
      </c>
      <c r="H18" s="17">
        <v>692060.79</v>
      </c>
    </row>
    <row r="19" spans="1:8" ht="19.5" customHeight="1">
      <c r="A19" s="46">
        <v>18000000</v>
      </c>
      <c r="B19" s="46">
        <v>0</v>
      </c>
      <c r="C19" s="33">
        <f t="shared" si="0"/>
        <v>18000000</v>
      </c>
      <c r="D19" s="14">
        <f>H19+'พ.ย.61'!D19</f>
        <v>5438564</v>
      </c>
      <c r="E19" s="55" t="s">
        <v>30</v>
      </c>
      <c r="F19" s="26"/>
      <c r="G19" s="62" t="s">
        <v>56</v>
      </c>
      <c r="H19" s="17">
        <v>0</v>
      </c>
    </row>
    <row r="20" spans="1:8" ht="19.5" customHeight="1">
      <c r="A20" s="46">
        <v>0</v>
      </c>
      <c r="B20" s="46">
        <v>0</v>
      </c>
      <c r="C20" s="33">
        <f t="shared" si="0"/>
        <v>0</v>
      </c>
      <c r="D20" s="14">
        <f>H20+'พ.ย.61'!D20</f>
        <v>28000</v>
      </c>
      <c r="E20" s="56" t="s">
        <v>39</v>
      </c>
      <c r="F20" s="26"/>
      <c r="G20" s="62" t="s">
        <v>57</v>
      </c>
      <c r="H20" s="19">
        <v>0</v>
      </c>
    </row>
    <row r="21" spans="1:8" ht="19.5" customHeight="1" thickBot="1">
      <c r="A21" s="36">
        <f>SUM(A12:A20)</f>
        <v>39500000</v>
      </c>
      <c r="B21" s="36">
        <f>SUM(B12:B20)</f>
        <v>0</v>
      </c>
      <c r="C21" s="20">
        <f t="shared" si="0"/>
        <v>39500000</v>
      </c>
      <c r="D21" s="20">
        <f>SUM(D12:D20)</f>
        <v>8700237.63</v>
      </c>
      <c r="E21" s="21"/>
      <c r="F21" s="21"/>
      <c r="G21" s="62"/>
      <c r="H21" s="22">
        <f>SUM(H12:H20)</f>
        <v>743578.1900000001</v>
      </c>
    </row>
    <row r="22" spans="1:8" ht="19.5" customHeight="1" thickTop="1">
      <c r="A22" s="54"/>
      <c r="B22" s="54"/>
      <c r="C22" s="54"/>
      <c r="D22" s="23"/>
      <c r="E22" s="24"/>
      <c r="F22" s="21"/>
      <c r="G22" s="62"/>
      <c r="H22" s="14"/>
    </row>
    <row r="23" spans="1:8" ht="19.5" customHeight="1">
      <c r="A23" s="11"/>
      <c r="B23" s="11"/>
      <c r="C23" s="11"/>
      <c r="D23" s="17">
        <v>0</v>
      </c>
      <c r="E23" s="58" t="s">
        <v>29</v>
      </c>
      <c r="F23" s="25"/>
      <c r="G23" s="62" t="s">
        <v>59</v>
      </c>
      <c r="H23" s="17">
        <v>0</v>
      </c>
    </row>
    <row r="24" spans="1:8" ht="19.5" customHeight="1">
      <c r="A24" s="11"/>
      <c r="B24" s="11"/>
      <c r="C24" s="11"/>
      <c r="D24" s="17">
        <v>0</v>
      </c>
      <c r="E24" s="58" t="s">
        <v>58</v>
      </c>
      <c r="F24" s="25"/>
      <c r="G24" s="62" t="s">
        <v>60</v>
      </c>
      <c r="H24" s="17">
        <v>0</v>
      </c>
    </row>
    <row r="25" spans="1:8" ht="19.5" customHeight="1">
      <c r="A25" s="11"/>
      <c r="B25" s="11"/>
      <c r="C25" s="11"/>
      <c r="D25" s="14">
        <f>H25</f>
        <v>0</v>
      </c>
      <c r="E25" s="80" t="s">
        <v>77</v>
      </c>
      <c r="F25" s="81"/>
      <c r="G25" s="62" t="s">
        <v>78</v>
      </c>
      <c r="H25" s="14">
        <v>0</v>
      </c>
    </row>
    <row r="26" spans="1:8" ht="19.5" customHeight="1">
      <c r="A26" s="11"/>
      <c r="B26" s="11"/>
      <c r="C26" s="11"/>
      <c r="D26" s="14">
        <f>H26+'พ.ย.61'!D26</f>
        <v>156</v>
      </c>
      <c r="E26" s="151" t="s">
        <v>81</v>
      </c>
      <c r="F26" s="152"/>
      <c r="G26" s="62" t="s">
        <v>82</v>
      </c>
      <c r="H26" s="14">
        <v>0</v>
      </c>
    </row>
    <row r="27" spans="1:8" ht="19.5" customHeight="1">
      <c r="A27" s="11"/>
      <c r="B27" s="11"/>
      <c r="C27" s="11"/>
      <c r="D27" s="14">
        <f>H27+'พ.ย.61'!D27</f>
        <v>458520.89</v>
      </c>
      <c r="E27" s="59" t="s">
        <v>76</v>
      </c>
      <c r="F27" s="1"/>
      <c r="G27" s="62" t="s">
        <v>61</v>
      </c>
      <c r="H27" s="17">
        <v>144271.11</v>
      </c>
    </row>
    <row r="28" spans="1:8" ht="19.5" customHeight="1">
      <c r="A28" s="11"/>
      <c r="B28" s="11"/>
      <c r="C28" s="11"/>
      <c r="D28" s="14">
        <f>H28+'พ.ย.61'!D28</f>
        <v>800</v>
      </c>
      <c r="E28" s="154" t="s">
        <v>85</v>
      </c>
      <c r="F28" s="155"/>
      <c r="G28" s="62" t="s">
        <v>86</v>
      </c>
      <c r="H28" s="17">
        <v>0</v>
      </c>
    </row>
    <row r="29" spans="1:8" ht="19.5" customHeight="1">
      <c r="A29" s="11"/>
      <c r="B29" s="11"/>
      <c r="C29" s="11"/>
      <c r="D29" s="17"/>
      <c r="E29" s="148"/>
      <c r="F29" s="149"/>
      <c r="G29" s="62"/>
      <c r="H29" s="17"/>
    </row>
    <row r="30" spans="1:8" ht="19.5" customHeight="1">
      <c r="A30" s="11"/>
      <c r="B30" s="11"/>
      <c r="C30" s="11"/>
      <c r="D30" s="17"/>
      <c r="E30" s="148"/>
      <c r="F30" s="149"/>
      <c r="G30" s="62"/>
      <c r="H30" s="17"/>
    </row>
    <row r="31" spans="1:8" ht="19.5" customHeight="1">
      <c r="A31" s="11"/>
      <c r="B31" s="11"/>
      <c r="C31" s="11"/>
      <c r="D31" s="14"/>
      <c r="E31" s="148"/>
      <c r="F31" s="149"/>
      <c r="G31" s="62"/>
      <c r="H31" s="14"/>
    </row>
    <row r="32" spans="1:8" ht="19.5" customHeight="1">
      <c r="A32" s="11"/>
      <c r="B32" s="11"/>
      <c r="C32" s="11"/>
      <c r="D32" s="14"/>
      <c r="E32" s="148"/>
      <c r="F32" s="149"/>
      <c r="G32" s="62"/>
      <c r="H32" s="14"/>
    </row>
    <row r="33" spans="1:8" ht="19.5" customHeight="1">
      <c r="A33" s="57"/>
      <c r="B33" s="57"/>
      <c r="C33" s="57"/>
      <c r="D33" s="27"/>
      <c r="E33" s="148"/>
      <c r="F33" s="149"/>
      <c r="G33" s="64"/>
      <c r="H33" s="27"/>
    </row>
    <row r="34" spans="1:8" ht="19.5" customHeight="1">
      <c r="A34" s="57"/>
      <c r="B34" s="57"/>
      <c r="C34" s="57"/>
      <c r="D34" s="27"/>
      <c r="E34" s="148"/>
      <c r="F34" s="149"/>
      <c r="G34" s="64"/>
      <c r="H34" s="27"/>
    </row>
    <row r="35" spans="1:8" ht="19.5" customHeight="1">
      <c r="A35" s="57"/>
      <c r="B35" s="57"/>
      <c r="C35" s="57"/>
      <c r="D35" s="27"/>
      <c r="E35" s="148"/>
      <c r="F35" s="149"/>
      <c r="G35" s="64"/>
      <c r="H35" s="27"/>
    </row>
    <row r="36" spans="1:8" ht="19.5" customHeight="1">
      <c r="A36" s="57"/>
      <c r="B36" s="57"/>
      <c r="C36" s="57"/>
      <c r="D36" s="27"/>
      <c r="E36" s="148"/>
      <c r="F36" s="149"/>
      <c r="G36" s="64"/>
      <c r="H36" s="27"/>
    </row>
    <row r="37" spans="1:8" ht="19.5" customHeight="1">
      <c r="A37" s="57"/>
      <c r="B37" s="57"/>
      <c r="C37" s="57"/>
      <c r="D37" s="27"/>
      <c r="E37" s="148"/>
      <c r="F37" s="149"/>
      <c r="G37" s="64"/>
      <c r="H37" s="27"/>
    </row>
    <row r="38" spans="1:8" ht="19.5" customHeight="1">
      <c r="A38" s="57"/>
      <c r="B38" s="57"/>
      <c r="C38" s="57"/>
      <c r="D38" s="27"/>
      <c r="E38" s="148"/>
      <c r="F38" s="149"/>
      <c r="G38" s="64"/>
      <c r="H38" s="27"/>
    </row>
    <row r="39" spans="1:8" ht="19.5" customHeight="1">
      <c r="A39" s="57"/>
      <c r="B39" s="57"/>
      <c r="C39" s="57"/>
      <c r="D39" s="14"/>
      <c r="E39" s="15"/>
      <c r="F39" s="16"/>
      <c r="G39" s="62"/>
      <c r="H39" s="14"/>
    </row>
    <row r="40" spans="1:8" ht="19.5" customHeight="1">
      <c r="A40" s="53">
        <v>0</v>
      </c>
      <c r="B40" s="53">
        <v>0</v>
      </c>
      <c r="C40" s="53">
        <v>0</v>
      </c>
      <c r="D40" s="28">
        <f>SUM(D23:D39)</f>
        <v>459476.89</v>
      </c>
      <c r="E40" s="21"/>
      <c r="F40" s="21"/>
      <c r="G40" s="62"/>
      <c r="H40" s="28">
        <f>SUM(H23:H39)</f>
        <v>144271.11</v>
      </c>
    </row>
    <row r="41" spans="1:8" ht="19.5" customHeight="1" thickBot="1">
      <c r="A41" s="22">
        <f>A21</f>
        <v>39500000</v>
      </c>
      <c r="B41" s="53">
        <v>0</v>
      </c>
      <c r="C41" s="20">
        <f>SUM(A41+B41)</f>
        <v>39500000</v>
      </c>
      <c r="D41" s="20">
        <f>SUM(D21+D40)</f>
        <v>9159714.520000001</v>
      </c>
      <c r="E41" s="145" t="s">
        <v>16</v>
      </c>
      <c r="F41" s="146"/>
      <c r="G41" s="65"/>
      <c r="H41" s="20">
        <f>H21+H40</f>
        <v>887849.3</v>
      </c>
    </row>
    <row r="42" spans="1:8" ht="19.5" customHeight="1" thickTop="1">
      <c r="A42" s="30"/>
      <c r="B42" s="30"/>
      <c r="C42" s="30"/>
      <c r="D42" s="40"/>
      <c r="E42" s="7"/>
      <c r="F42" s="7"/>
      <c r="G42" s="66"/>
      <c r="H42" s="89" t="s">
        <v>87</v>
      </c>
    </row>
    <row r="43" spans="1:8" ht="37.5" customHeight="1" thickBot="1">
      <c r="A43" s="88"/>
      <c r="B43" s="88"/>
      <c r="C43" s="88"/>
      <c r="D43" s="88"/>
      <c r="E43" s="88"/>
      <c r="F43" s="88"/>
      <c r="G43" s="88"/>
      <c r="H43" s="3"/>
    </row>
    <row r="44" spans="1:8" ht="19.5" customHeight="1" thickTop="1">
      <c r="A44" s="131" t="s">
        <v>2</v>
      </c>
      <c r="B44" s="132"/>
      <c r="C44" s="132"/>
      <c r="D44" s="132"/>
      <c r="E44" s="133"/>
      <c r="F44" s="134"/>
      <c r="G44" s="61"/>
      <c r="H44" s="49" t="s">
        <v>36</v>
      </c>
    </row>
    <row r="45" spans="1:8" ht="19.5" customHeight="1">
      <c r="A45" s="6"/>
      <c r="B45" s="75" t="s">
        <v>31</v>
      </c>
      <c r="C45" s="44"/>
      <c r="D45" s="6"/>
      <c r="E45" s="135" t="s">
        <v>4</v>
      </c>
      <c r="F45" s="130"/>
      <c r="G45" s="62" t="s">
        <v>5</v>
      </c>
      <c r="H45" s="8" t="s">
        <v>7</v>
      </c>
    </row>
    <row r="46" spans="1:8" ht="19.5" customHeight="1">
      <c r="A46" s="18" t="s">
        <v>0</v>
      </c>
      <c r="B46" s="76" t="s">
        <v>33</v>
      </c>
      <c r="C46" s="18" t="s">
        <v>35</v>
      </c>
      <c r="D46" s="8" t="s">
        <v>3</v>
      </c>
      <c r="E46" s="48"/>
      <c r="F46" s="7"/>
      <c r="G46" s="62"/>
      <c r="H46" s="8" t="s">
        <v>37</v>
      </c>
    </row>
    <row r="47" spans="1:8" ht="19.5" customHeight="1" thickBot="1">
      <c r="A47" s="45" t="s">
        <v>32</v>
      </c>
      <c r="B47" s="77" t="s">
        <v>34</v>
      </c>
      <c r="C47" s="45" t="s">
        <v>32</v>
      </c>
      <c r="D47" s="9" t="s">
        <v>1</v>
      </c>
      <c r="E47" s="136"/>
      <c r="F47" s="137"/>
      <c r="G47" s="63" t="s">
        <v>6</v>
      </c>
      <c r="H47" s="9" t="s">
        <v>32</v>
      </c>
    </row>
    <row r="48" spans="1:8" ht="19.5" customHeight="1" thickTop="1">
      <c r="A48" s="31"/>
      <c r="B48" s="33"/>
      <c r="C48" s="33"/>
      <c r="D48" s="11"/>
      <c r="E48" s="32" t="s">
        <v>17</v>
      </c>
      <c r="F48" s="12"/>
      <c r="G48" s="61"/>
      <c r="H48" s="11"/>
    </row>
    <row r="49" spans="1:8" ht="19.5" customHeight="1">
      <c r="A49" s="86">
        <v>10838284</v>
      </c>
      <c r="B49" s="33">
        <v>0</v>
      </c>
      <c r="C49" s="33">
        <f>SUM(A49+B49)</f>
        <v>10838284</v>
      </c>
      <c r="D49" s="14">
        <f>H49+'พ.ย.61'!D50</f>
        <v>2720310</v>
      </c>
      <c r="E49" s="142" t="s">
        <v>41</v>
      </c>
      <c r="F49" s="143"/>
      <c r="G49" s="62" t="s">
        <v>62</v>
      </c>
      <c r="H49" s="14">
        <v>1055721</v>
      </c>
    </row>
    <row r="50" spans="1:11" ht="19.5" customHeight="1">
      <c r="A50" s="86">
        <v>2052720</v>
      </c>
      <c r="B50" s="33">
        <v>0</v>
      </c>
      <c r="C50" s="33">
        <f aca="true" t="shared" si="1" ref="C50:C58">SUM(A50+B50)</f>
        <v>2052720</v>
      </c>
      <c r="D50" s="14">
        <f>H50+'พ.ย.61'!D51</f>
        <v>491580</v>
      </c>
      <c r="E50" s="142" t="s">
        <v>80</v>
      </c>
      <c r="F50" s="143"/>
      <c r="G50" s="62" t="s">
        <v>63</v>
      </c>
      <c r="H50" s="14">
        <v>163860</v>
      </c>
      <c r="K50" s="78"/>
    </row>
    <row r="51" spans="1:11" ht="19.5" customHeight="1">
      <c r="A51" s="86">
        <v>8256880</v>
      </c>
      <c r="B51" s="33">
        <v>0</v>
      </c>
      <c r="C51" s="33">
        <f t="shared" si="1"/>
        <v>8256880</v>
      </c>
      <c r="D51" s="14">
        <f>H51+'พ.ย.61'!D52</f>
        <v>1570200</v>
      </c>
      <c r="E51" s="142" t="s">
        <v>42</v>
      </c>
      <c r="F51" s="143"/>
      <c r="G51" s="62" t="s">
        <v>64</v>
      </c>
      <c r="H51" s="14">
        <v>523400</v>
      </c>
      <c r="I51" s="78"/>
      <c r="K51" s="78"/>
    </row>
    <row r="52" spans="1:8" ht="19.5" customHeight="1">
      <c r="A52" s="86">
        <v>439000</v>
      </c>
      <c r="B52" s="33">
        <v>0</v>
      </c>
      <c r="C52" s="33">
        <f t="shared" si="1"/>
        <v>439000</v>
      </c>
      <c r="D52" s="14">
        <f>H52+'พ.ย.61'!D53</f>
        <v>27300</v>
      </c>
      <c r="E52" s="142" t="s">
        <v>43</v>
      </c>
      <c r="F52" s="143"/>
      <c r="G52" s="62" t="s">
        <v>65</v>
      </c>
      <c r="H52" s="14">
        <v>6700</v>
      </c>
    </row>
    <row r="53" spans="1:8" ht="19.5" customHeight="1">
      <c r="A53" s="86">
        <v>6411400</v>
      </c>
      <c r="B53" s="33">
        <v>0</v>
      </c>
      <c r="C53" s="33">
        <f t="shared" si="1"/>
        <v>6411400</v>
      </c>
      <c r="D53" s="14">
        <f>H53+'พ.ย.61'!D54</f>
        <v>368170.45999999996</v>
      </c>
      <c r="E53" s="142" t="s">
        <v>44</v>
      </c>
      <c r="F53" s="143"/>
      <c r="G53" s="62" t="s">
        <v>66</v>
      </c>
      <c r="H53" s="14">
        <v>144570.3</v>
      </c>
    </row>
    <row r="54" spans="1:8" ht="19.5" customHeight="1">
      <c r="A54" s="86">
        <v>2561420</v>
      </c>
      <c r="B54" s="33">
        <v>0</v>
      </c>
      <c r="C54" s="33">
        <f t="shared" si="1"/>
        <v>2561420</v>
      </c>
      <c r="D54" s="14">
        <f>H54+'พ.ย.61'!D55</f>
        <v>142609.96000000002</v>
      </c>
      <c r="E54" s="142" t="s">
        <v>45</v>
      </c>
      <c r="F54" s="143"/>
      <c r="G54" s="62" t="s">
        <v>67</v>
      </c>
      <c r="H54" s="17">
        <v>98489.96</v>
      </c>
    </row>
    <row r="55" spans="1:11" ht="19.5" customHeight="1">
      <c r="A55" s="86">
        <v>442000</v>
      </c>
      <c r="B55" s="33">
        <v>0</v>
      </c>
      <c r="C55" s="33">
        <f t="shared" si="1"/>
        <v>442000</v>
      </c>
      <c r="D55" s="14">
        <f>H55+'พ.ย.61'!D56</f>
        <v>43165.009999999995</v>
      </c>
      <c r="E55" s="142" t="s">
        <v>18</v>
      </c>
      <c r="F55" s="143"/>
      <c r="G55" s="62" t="s">
        <v>68</v>
      </c>
      <c r="H55" s="14">
        <v>13391.34</v>
      </c>
      <c r="K55" s="78"/>
    </row>
    <row r="56" spans="1:8" ht="19.5" customHeight="1">
      <c r="A56" s="87">
        <v>1227590</v>
      </c>
      <c r="B56" s="18">
        <v>0</v>
      </c>
      <c r="C56" s="33">
        <f t="shared" si="1"/>
        <v>1227590</v>
      </c>
      <c r="D56" s="14">
        <f>H56+'พ.ย.61'!D57</f>
        <v>178630</v>
      </c>
      <c r="E56" s="142" t="s">
        <v>46</v>
      </c>
      <c r="F56" s="143"/>
      <c r="G56" s="62" t="s">
        <v>69</v>
      </c>
      <c r="H56" s="17">
        <v>60630</v>
      </c>
    </row>
    <row r="57" spans="1:11" ht="19.5" customHeight="1">
      <c r="A57" s="87">
        <v>3385000</v>
      </c>
      <c r="B57" s="18">
        <v>0</v>
      </c>
      <c r="C57" s="33">
        <f t="shared" si="1"/>
        <v>3385000</v>
      </c>
      <c r="D57" s="14">
        <f>H57+'พ.ย.61'!D58</f>
        <v>0</v>
      </c>
      <c r="E57" s="142" t="s">
        <v>47</v>
      </c>
      <c r="F57" s="143"/>
      <c r="G57" s="62" t="s">
        <v>70</v>
      </c>
      <c r="H57" s="17">
        <v>0</v>
      </c>
      <c r="K57" s="78"/>
    </row>
    <row r="58" spans="1:8" ht="19.5" customHeight="1">
      <c r="A58" s="86">
        <v>3885706</v>
      </c>
      <c r="B58" s="33">
        <v>0</v>
      </c>
      <c r="C58" s="33">
        <f t="shared" si="1"/>
        <v>3885706</v>
      </c>
      <c r="D58" s="14">
        <f>H58+'พ.ย.61'!D59</f>
        <v>464000</v>
      </c>
      <c r="E58" s="142" t="s">
        <v>48</v>
      </c>
      <c r="F58" s="143"/>
      <c r="G58" s="67">
        <v>56100000</v>
      </c>
      <c r="H58" s="17">
        <v>0</v>
      </c>
    </row>
    <row r="59" spans="1:8" ht="19.5" customHeight="1" thickBot="1">
      <c r="A59" s="35">
        <f>SUM(A49:A58)</f>
        <v>39500000</v>
      </c>
      <c r="B59" s="35">
        <f>SUM(B49:B58)</f>
        <v>0</v>
      </c>
      <c r="C59" s="35">
        <f>SUM(C49:C58)</f>
        <v>39500000</v>
      </c>
      <c r="D59" s="35">
        <f>SUM(D49:D58)</f>
        <v>6005965.43</v>
      </c>
      <c r="E59" s="10"/>
      <c r="F59" s="15"/>
      <c r="G59" s="62"/>
      <c r="H59" s="20">
        <f>SUM(H49:H58)</f>
        <v>2066762.6</v>
      </c>
    </row>
    <row r="60" spans="1:8" ht="19.5" customHeight="1" thickTop="1">
      <c r="A60" s="54"/>
      <c r="B60" s="54"/>
      <c r="C60" s="54"/>
      <c r="D60" s="37"/>
      <c r="E60" s="138"/>
      <c r="F60" s="144"/>
      <c r="G60" s="62"/>
      <c r="H60" s="17"/>
    </row>
    <row r="61" spans="1:8" ht="19.5" customHeight="1">
      <c r="A61" s="11"/>
      <c r="B61" s="11"/>
      <c r="C61" s="11"/>
      <c r="D61" s="14">
        <f>H61+'พ.ย.61'!D62</f>
        <v>0</v>
      </c>
      <c r="E61" s="138" t="s">
        <v>19</v>
      </c>
      <c r="F61" s="144"/>
      <c r="G61" s="62" t="s">
        <v>71</v>
      </c>
      <c r="H61" s="17">
        <v>0</v>
      </c>
    </row>
    <row r="62" spans="1:8" ht="19.5" customHeight="1">
      <c r="A62" s="11"/>
      <c r="B62" s="11"/>
      <c r="C62" s="11"/>
      <c r="D62" s="14">
        <f>H62+'พ.ย.61'!D63</f>
        <v>0</v>
      </c>
      <c r="E62" s="138" t="s">
        <v>73</v>
      </c>
      <c r="F62" s="153"/>
      <c r="G62" s="62" t="s">
        <v>74</v>
      </c>
      <c r="H62" s="17">
        <v>0</v>
      </c>
    </row>
    <row r="63" spans="1:11" ht="19.5" customHeight="1">
      <c r="A63" s="11"/>
      <c r="B63" s="11"/>
      <c r="C63" s="11"/>
      <c r="D63" s="14">
        <f>H63+'พ.ย.61'!D64</f>
        <v>0</v>
      </c>
      <c r="E63" s="138" t="s">
        <v>72</v>
      </c>
      <c r="F63" s="139"/>
      <c r="G63" s="62" t="s">
        <v>75</v>
      </c>
      <c r="H63" s="17">
        <v>0</v>
      </c>
      <c r="K63" s="42">
        <v>1696587.18</v>
      </c>
    </row>
    <row r="64" spans="1:11" ht="19.5" customHeight="1">
      <c r="A64" s="11"/>
      <c r="B64" s="11"/>
      <c r="C64" s="11"/>
      <c r="D64" s="14">
        <f>H64+'พ.ย.61'!D65</f>
        <v>43319.08</v>
      </c>
      <c r="E64" s="138" t="s">
        <v>27</v>
      </c>
      <c r="F64" s="144"/>
      <c r="G64" s="62" t="s">
        <v>59</v>
      </c>
      <c r="H64" s="17">
        <v>0</v>
      </c>
      <c r="K64" s="85">
        <f>H59+H64</f>
        <v>2066762.6</v>
      </c>
    </row>
    <row r="65" spans="1:11" ht="19.5" customHeight="1">
      <c r="A65" s="11"/>
      <c r="B65" s="11"/>
      <c r="C65" s="11"/>
      <c r="D65" s="14">
        <f>H65+'พ.ย.61'!D66</f>
        <v>480320.30000000005</v>
      </c>
      <c r="E65" s="150" t="s">
        <v>26</v>
      </c>
      <c r="F65" s="144"/>
      <c r="G65" s="62" t="s">
        <v>61</v>
      </c>
      <c r="H65" s="17">
        <v>158737.98</v>
      </c>
      <c r="K65" s="85">
        <f>K63-K64</f>
        <v>-370175.42000000016</v>
      </c>
    </row>
    <row r="66" spans="1:11" ht="19.5" customHeight="1">
      <c r="A66" s="11"/>
      <c r="B66" s="11"/>
      <c r="C66" s="11"/>
      <c r="D66" s="14">
        <f>H66+'พ.ย.61'!D67</f>
        <v>0</v>
      </c>
      <c r="E66" s="151" t="s">
        <v>25</v>
      </c>
      <c r="F66" s="152"/>
      <c r="G66" s="62" t="s">
        <v>79</v>
      </c>
      <c r="H66" s="17">
        <v>0</v>
      </c>
      <c r="K66" s="24"/>
    </row>
    <row r="67" spans="1:8" ht="19.5" customHeight="1">
      <c r="A67" s="11"/>
      <c r="B67" s="11"/>
      <c r="C67" s="11"/>
      <c r="D67" s="14"/>
      <c r="E67" s="148"/>
      <c r="F67" s="149"/>
      <c r="G67" s="62"/>
      <c r="H67" s="17"/>
    </row>
    <row r="68" spans="1:8" ht="19.5" customHeight="1">
      <c r="A68" s="11"/>
      <c r="B68" s="11"/>
      <c r="C68" s="11"/>
      <c r="D68" s="17"/>
      <c r="E68" s="148"/>
      <c r="F68" s="149"/>
      <c r="G68" s="62"/>
      <c r="H68" s="17"/>
    </row>
    <row r="69" spans="1:8" ht="19.5" customHeight="1">
      <c r="A69" s="11"/>
      <c r="B69" s="11"/>
      <c r="C69" s="11"/>
      <c r="D69" s="17"/>
      <c r="E69" s="148"/>
      <c r="F69" s="149"/>
      <c r="G69" s="62"/>
      <c r="H69" s="17"/>
    </row>
    <row r="70" spans="1:8" ht="19.5" customHeight="1">
      <c r="A70" s="11"/>
      <c r="B70" s="11"/>
      <c r="C70" s="11"/>
      <c r="D70" s="17"/>
      <c r="E70" s="148"/>
      <c r="F70" s="149"/>
      <c r="G70" s="62"/>
      <c r="H70" s="17"/>
    </row>
    <row r="71" spans="1:8" ht="19.5" customHeight="1">
      <c r="A71" s="11"/>
      <c r="B71" s="11"/>
      <c r="C71" s="11"/>
      <c r="D71" s="17"/>
      <c r="E71" s="148"/>
      <c r="F71" s="149"/>
      <c r="G71" s="62"/>
      <c r="H71" s="17"/>
    </row>
    <row r="72" spans="1:8" ht="19.5" customHeight="1">
      <c r="A72" s="11"/>
      <c r="B72" s="11"/>
      <c r="C72" s="11"/>
      <c r="D72" s="17"/>
      <c r="E72" s="148"/>
      <c r="F72" s="149"/>
      <c r="G72" s="62"/>
      <c r="H72" s="17"/>
    </row>
    <row r="73" spans="1:8" ht="19.5" customHeight="1">
      <c r="A73" s="11"/>
      <c r="B73" s="11"/>
      <c r="C73" s="11"/>
      <c r="D73" s="17"/>
      <c r="E73" s="51"/>
      <c r="F73" s="52"/>
      <c r="G73" s="62"/>
      <c r="H73" s="17"/>
    </row>
    <row r="74" spans="1:8" ht="19.5" customHeight="1">
      <c r="A74" s="11"/>
      <c r="B74" s="11"/>
      <c r="C74" s="11"/>
      <c r="D74" s="17"/>
      <c r="E74" s="148"/>
      <c r="F74" s="149"/>
      <c r="G74" s="62"/>
      <c r="H74" s="17"/>
    </row>
    <row r="75" spans="1:8" ht="19.5" customHeight="1">
      <c r="A75" s="11"/>
      <c r="B75" s="11"/>
      <c r="C75" s="11"/>
      <c r="D75" s="17"/>
      <c r="E75" s="148"/>
      <c r="F75" s="149"/>
      <c r="G75" s="62"/>
      <c r="H75" s="17"/>
    </row>
    <row r="76" spans="1:8" ht="19.5" customHeight="1">
      <c r="A76" s="11"/>
      <c r="B76" s="11"/>
      <c r="C76" s="11"/>
      <c r="D76" s="17"/>
      <c r="E76" s="51"/>
      <c r="F76" s="52"/>
      <c r="G76" s="62"/>
      <c r="H76" s="17"/>
    </row>
    <row r="77" spans="1:8" ht="19.5" customHeight="1">
      <c r="A77" s="11"/>
      <c r="B77" s="11"/>
      <c r="C77" s="11"/>
      <c r="D77" s="17"/>
      <c r="E77" s="51"/>
      <c r="F77" s="52"/>
      <c r="G77" s="62"/>
      <c r="H77" s="17"/>
    </row>
    <row r="78" spans="1:8" ht="19.5" customHeight="1">
      <c r="A78" s="11"/>
      <c r="B78" s="11"/>
      <c r="C78" s="11"/>
      <c r="D78" s="17"/>
      <c r="E78" s="138"/>
      <c r="F78" s="139"/>
      <c r="G78" s="62"/>
      <c r="H78" s="17"/>
    </row>
    <row r="79" spans="1:8" ht="19.5" customHeight="1">
      <c r="A79" s="28">
        <v>0</v>
      </c>
      <c r="B79" s="28">
        <v>0</v>
      </c>
      <c r="C79" s="28">
        <v>0</v>
      </c>
      <c r="D79" s="38">
        <f>SUM(D61:D78)</f>
        <v>523639.38000000006</v>
      </c>
      <c r="E79" s="21"/>
      <c r="F79" s="15"/>
      <c r="G79" s="68"/>
      <c r="H79" s="38">
        <f>SUM(H61:H78)</f>
        <v>158737.98</v>
      </c>
    </row>
    <row r="80" spans="1:8" ht="19.5" customHeight="1" thickBot="1">
      <c r="A80" s="20">
        <f>A59</f>
        <v>39500000</v>
      </c>
      <c r="B80" s="28">
        <v>0</v>
      </c>
      <c r="C80" s="35">
        <f>SUM(A80+B80)</f>
        <v>39500000</v>
      </c>
      <c r="D80" s="29">
        <f>SUM(D59+D79)</f>
        <v>6529604.81</v>
      </c>
      <c r="E80" s="140" t="s">
        <v>20</v>
      </c>
      <c r="F80" s="141"/>
      <c r="G80" s="69"/>
      <c r="H80" s="38">
        <f>H59+H79</f>
        <v>2225500.58</v>
      </c>
    </row>
    <row r="81" spans="1:8" ht="19.5" customHeight="1" thickTop="1">
      <c r="A81" s="40"/>
      <c r="B81" s="40"/>
      <c r="C81" s="40"/>
      <c r="D81" s="28">
        <f>SUM(D41-D80)</f>
        <v>2630109.710000002</v>
      </c>
      <c r="E81" s="130" t="s">
        <v>21</v>
      </c>
      <c r="F81" s="130"/>
      <c r="G81" s="70"/>
      <c r="H81" s="28">
        <f>H41-H80</f>
        <v>-1337651.28</v>
      </c>
    </row>
    <row r="82" spans="1:8" ht="19.5" customHeight="1">
      <c r="A82" s="40"/>
      <c r="B82" s="40"/>
      <c r="C82" s="40"/>
      <c r="D82" s="39"/>
      <c r="E82" s="130" t="s">
        <v>22</v>
      </c>
      <c r="F82" s="130"/>
      <c r="G82" s="70"/>
      <c r="H82" s="39"/>
    </row>
    <row r="83" spans="1:8" ht="19.5" customHeight="1">
      <c r="A83" s="40"/>
      <c r="B83" s="40"/>
      <c r="C83" s="40"/>
      <c r="D83" s="47">
        <v>0</v>
      </c>
      <c r="E83" s="130" t="s">
        <v>23</v>
      </c>
      <c r="F83" s="130"/>
      <c r="G83" s="70"/>
      <c r="H83" s="11">
        <v>0</v>
      </c>
    </row>
    <row r="84" spans="1:11" ht="19.5" customHeight="1">
      <c r="A84" s="5"/>
      <c r="B84" s="5"/>
      <c r="C84" s="5"/>
      <c r="D84" s="28">
        <f>SUM(D10+D41-D80)</f>
        <v>47647720.86</v>
      </c>
      <c r="E84" s="130" t="s">
        <v>24</v>
      </c>
      <c r="F84" s="130"/>
      <c r="G84" s="71"/>
      <c r="H84" s="28">
        <f>H10+H41-H80</f>
        <v>47647720.86</v>
      </c>
      <c r="K84" s="79">
        <v>50178379.67</v>
      </c>
    </row>
    <row r="85" spans="1:11" ht="19.5" customHeight="1">
      <c r="A85" s="5"/>
      <c r="B85" s="5"/>
      <c r="C85" s="5"/>
      <c r="D85" s="40"/>
      <c r="E85" s="7"/>
      <c r="F85" s="7"/>
      <c r="G85" s="71"/>
      <c r="H85" s="40"/>
      <c r="K85" s="85">
        <f>K84-H84</f>
        <v>2530658.8100000024</v>
      </c>
    </row>
    <row r="86" spans="1:8" ht="19.5" customHeight="1">
      <c r="A86" s="41"/>
      <c r="B86" s="41"/>
      <c r="C86" s="41"/>
      <c r="D86" s="41"/>
      <c r="E86" s="4"/>
      <c r="F86" s="4"/>
      <c r="G86" s="72"/>
      <c r="H86" s="41"/>
    </row>
    <row r="87" spans="1:8" ht="19.5" customHeight="1">
      <c r="A87" s="128"/>
      <c r="B87" s="128"/>
      <c r="C87" s="128"/>
      <c r="D87" s="129"/>
      <c r="E87" s="129"/>
      <c r="F87" s="129"/>
      <c r="G87" s="129"/>
      <c r="H87" s="129"/>
    </row>
    <row r="88" spans="1:8" ht="19.5" customHeight="1">
      <c r="A88" s="128"/>
      <c r="B88" s="128"/>
      <c r="C88" s="128"/>
      <c r="D88" s="129"/>
      <c r="E88" s="129"/>
      <c r="F88" s="129"/>
      <c r="G88" s="129"/>
      <c r="H88" s="129"/>
    </row>
    <row r="89" spans="1:8" ht="19.5" customHeight="1">
      <c r="A89" s="128"/>
      <c r="B89" s="128"/>
      <c r="C89" s="128"/>
      <c r="D89" s="129"/>
      <c r="E89" s="129"/>
      <c r="F89" s="129"/>
      <c r="G89" s="129"/>
      <c r="H89" s="129"/>
    </row>
    <row r="90" spans="1:8" ht="19.5" customHeight="1">
      <c r="A90" s="42"/>
      <c r="B90" s="42"/>
      <c r="C90" s="42"/>
      <c r="D90" s="42"/>
      <c r="E90" s="24"/>
      <c r="F90" s="24"/>
      <c r="G90" s="73"/>
      <c r="H90" s="42"/>
    </row>
    <row r="91" ht="19.5" customHeight="1"/>
    <row r="92" ht="19.5" customHeight="1"/>
    <row r="93" ht="19.5" customHeight="1"/>
    <row r="94" ht="21.75" customHeight="1"/>
    <row r="95" ht="21.75" customHeight="1"/>
  </sheetData>
  <sheetProtection/>
  <mergeCells count="59">
    <mergeCell ref="A88:H88"/>
    <mergeCell ref="A2:H2"/>
    <mergeCell ref="A3:H3"/>
    <mergeCell ref="A4:H4"/>
    <mergeCell ref="E28:F28"/>
    <mergeCell ref="E6:F6"/>
    <mergeCell ref="E35:F35"/>
    <mergeCell ref="E30:F30"/>
    <mergeCell ref="A5:H5"/>
    <mergeCell ref="A6:D6"/>
    <mergeCell ref="E7:F7"/>
    <mergeCell ref="E9:F9"/>
    <mergeCell ref="E26:F26"/>
    <mergeCell ref="E29:F29"/>
    <mergeCell ref="E53:F53"/>
    <mergeCell ref="E54:F54"/>
    <mergeCell ref="E33:F33"/>
    <mergeCell ref="E34:F34"/>
    <mergeCell ref="E44:F44"/>
    <mergeCell ref="E52:F52"/>
    <mergeCell ref="A87:H87"/>
    <mergeCell ref="E31:F31"/>
    <mergeCell ref="E74:F74"/>
    <mergeCell ref="E72:F72"/>
    <mergeCell ref="E32:F32"/>
    <mergeCell ref="A89:H89"/>
    <mergeCell ref="E67:F67"/>
    <mergeCell ref="E65:F65"/>
    <mergeCell ref="E66:F66"/>
    <mergeCell ref="E71:F71"/>
    <mergeCell ref="E36:F36"/>
    <mergeCell ref="E37:F37"/>
    <mergeCell ref="E38:F38"/>
    <mergeCell ref="E58:F58"/>
    <mergeCell ref="E64:F64"/>
    <mergeCell ref="E51:F51"/>
    <mergeCell ref="E57:F57"/>
    <mergeCell ref="E41:F41"/>
    <mergeCell ref="E63:F63"/>
    <mergeCell ref="E70:F70"/>
    <mergeCell ref="E49:F49"/>
    <mergeCell ref="E50:F50"/>
    <mergeCell ref="E60:F60"/>
    <mergeCell ref="A44:D44"/>
    <mergeCell ref="E68:F68"/>
    <mergeCell ref="E69:F69"/>
    <mergeCell ref="E45:F45"/>
    <mergeCell ref="E47:F47"/>
    <mergeCell ref="E61:F61"/>
    <mergeCell ref="E84:F84"/>
    <mergeCell ref="E62:F62"/>
    <mergeCell ref="E80:F80"/>
    <mergeCell ref="E81:F81"/>
    <mergeCell ref="E82:F82"/>
    <mergeCell ref="E55:F55"/>
    <mergeCell ref="E56:F56"/>
    <mergeCell ref="E83:F83"/>
    <mergeCell ref="E75:F75"/>
    <mergeCell ref="E78:F78"/>
  </mergeCells>
  <printOptions/>
  <pageMargins left="0.1968503937007874" right="0.1968503937007874" top="0.7874015748031497" bottom="0.7874015748031497" header="0.2362204724409449" footer="0.236220472440944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FF"/>
  </sheetPr>
  <dimension ref="A1:K93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21.75"/>
  <cols>
    <col min="1" max="1" width="15.57421875" style="43" customWidth="1"/>
    <col min="2" max="2" width="13.00390625" style="43" customWidth="1"/>
    <col min="3" max="3" width="15.7109375" style="43" customWidth="1"/>
    <col min="4" max="4" width="15.57421875" style="43" customWidth="1"/>
    <col min="5" max="5" width="9.140625" style="3" customWidth="1"/>
    <col min="6" max="6" width="23.7109375" style="3" customWidth="1"/>
    <col min="7" max="7" width="9.421875" style="74" customWidth="1"/>
    <col min="8" max="8" width="15.7109375" style="43" customWidth="1"/>
    <col min="9" max="9" width="14.00390625" style="3" bestFit="1" customWidth="1"/>
    <col min="10" max="10" width="9.140625" style="3" customWidth="1"/>
    <col min="11" max="11" width="17.00390625" style="3" bestFit="1" customWidth="1"/>
    <col min="12" max="16384" width="9.140625" style="3" customWidth="1"/>
  </cols>
  <sheetData>
    <row r="1" spans="1:8" ht="19.5" customHeight="1">
      <c r="A1" s="88"/>
      <c r="B1" s="88"/>
      <c r="C1" s="88"/>
      <c r="D1" s="88"/>
      <c r="E1" s="88"/>
      <c r="F1" s="88"/>
      <c r="G1" s="88"/>
      <c r="H1" s="89" t="s">
        <v>88</v>
      </c>
    </row>
    <row r="2" spans="1:8" ht="52.5" customHeight="1">
      <c r="A2" s="147" t="s">
        <v>84</v>
      </c>
      <c r="B2" s="147"/>
      <c r="C2" s="147"/>
      <c r="D2" s="147"/>
      <c r="E2" s="147"/>
      <c r="F2" s="147"/>
      <c r="G2" s="147"/>
      <c r="H2" s="147"/>
    </row>
    <row r="3" spans="1:8" ht="19.5" customHeight="1">
      <c r="A3" s="147" t="s">
        <v>83</v>
      </c>
      <c r="B3" s="147"/>
      <c r="C3" s="147"/>
      <c r="D3" s="147"/>
      <c r="E3" s="147"/>
      <c r="F3" s="147"/>
      <c r="G3" s="147"/>
      <c r="H3" s="147"/>
    </row>
    <row r="4" spans="1:8" ht="19.5" customHeight="1">
      <c r="A4" s="147" t="s">
        <v>40</v>
      </c>
      <c r="B4" s="147"/>
      <c r="C4" s="147"/>
      <c r="D4" s="147"/>
      <c r="E4" s="147"/>
      <c r="F4" s="147"/>
      <c r="G4" s="147"/>
      <c r="H4" s="147"/>
    </row>
    <row r="5" spans="1:8" ht="19.5" customHeight="1" thickBot="1">
      <c r="A5" s="137" t="s">
        <v>92</v>
      </c>
      <c r="B5" s="137"/>
      <c r="C5" s="137"/>
      <c r="D5" s="137"/>
      <c r="E5" s="137"/>
      <c r="F5" s="137"/>
      <c r="G5" s="137"/>
      <c r="H5" s="137"/>
    </row>
    <row r="6" spans="1:8" ht="19.5" customHeight="1" thickTop="1">
      <c r="A6" s="131" t="s">
        <v>2</v>
      </c>
      <c r="B6" s="132"/>
      <c r="C6" s="132"/>
      <c r="D6" s="132"/>
      <c r="E6" s="133"/>
      <c r="F6" s="134"/>
      <c r="G6" s="61"/>
      <c r="H6" s="49" t="s">
        <v>36</v>
      </c>
    </row>
    <row r="7" spans="1:8" ht="19.5" customHeight="1">
      <c r="A7" s="6"/>
      <c r="B7" s="75" t="s">
        <v>31</v>
      </c>
      <c r="C7" s="44"/>
      <c r="D7" s="6"/>
      <c r="E7" s="130" t="s">
        <v>4</v>
      </c>
      <c r="F7" s="130"/>
      <c r="G7" s="62" t="s">
        <v>38</v>
      </c>
      <c r="H7" s="8" t="s">
        <v>7</v>
      </c>
    </row>
    <row r="8" spans="1:8" ht="19.5" customHeight="1">
      <c r="A8" s="18" t="s">
        <v>0</v>
      </c>
      <c r="B8" s="76" t="s">
        <v>33</v>
      </c>
      <c r="C8" s="18" t="s">
        <v>35</v>
      </c>
      <c r="D8" s="8" t="s">
        <v>3</v>
      </c>
      <c r="E8" s="7"/>
      <c r="F8" s="7"/>
      <c r="G8" s="62"/>
      <c r="H8" s="8" t="s">
        <v>37</v>
      </c>
    </row>
    <row r="9" spans="1:8" ht="19.5" customHeight="1" thickBot="1">
      <c r="A9" s="45" t="s">
        <v>32</v>
      </c>
      <c r="B9" s="77" t="s">
        <v>34</v>
      </c>
      <c r="C9" s="45" t="s">
        <v>32</v>
      </c>
      <c r="D9" s="9" t="s">
        <v>32</v>
      </c>
      <c r="E9" s="137"/>
      <c r="F9" s="137"/>
      <c r="G9" s="63"/>
      <c r="H9" s="9" t="s">
        <v>32</v>
      </c>
    </row>
    <row r="10" spans="1:11" ht="19.5" customHeight="1" thickTop="1">
      <c r="A10" s="33"/>
      <c r="B10" s="33"/>
      <c r="C10" s="33"/>
      <c r="D10" s="11">
        <v>45017611.15</v>
      </c>
      <c r="E10" s="50" t="s">
        <v>8</v>
      </c>
      <c r="F10" s="12"/>
      <c r="G10" s="61"/>
      <c r="H10" s="82">
        <v>47647720.86</v>
      </c>
      <c r="K10" s="79">
        <v>42765168.24</v>
      </c>
    </row>
    <row r="11" spans="1:8" ht="19.5" customHeight="1">
      <c r="A11" s="33"/>
      <c r="B11" s="33"/>
      <c r="C11" s="33"/>
      <c r="D11" s="11"/>
      <c r="E11" s="34" t="s">
        <v>28</v>
      </c>
      <c r="F11" s="13"/>
      <c r="G11" s="62"/>
      <c r="H11" s="11"/>
    </row>
    <row r="12" spans="1:8" ht="19.5" customHeight="1">
      <c r="A12" s="33">
        <v>320000</v>
      </c>
      <c r="B12" s="33">
        <v>0</v>
      </c>
      <c r="C12" s="33">
        <f>SUM(A12+B12)</f>
        <v>320000</v>
      </c>
      <c r="D12" s="14">
        <f>H12+'ธ.ค.61'!D12</f>
        <v>13910</v>
      </c>
      <c r="E12" s="55" t="s">
        <v>9</v>
      </c>
      <c r="F12" s="26"/>
      <c r="G12" s="62" t="s">
        <v>49</v>
      </c>
      <c r="H12" s="14">
        <v>13890</v>
      </c>
    </row>
    <row r="13" spans="1:8" ht="19.5" customHeight="1">
      <c r="A13" s="33">
        <v>289500</v>
      </c>
      <c r="B13" s="33">
        <v>0</v>
      </c>
      <c r="C13" s="33">
        <f aca="true" t="shared" si="0" ref="C13:C21">SUM(A13+B13)</f>
        <v>289500</v>
      </c>
      <c r="D13" s="14">
        <f>H13+'ธ.ค.61'!D13</f>
        <v>69305.9</v>
      </c>
      <c r="E13" s="55" t="s">
        <v>10</v>
      </c>
      <c r="F13" s="26"/>
      <c r="G13" s="62" t="s">
        <v>50</v>
      </c>
      <c r="H13" s="14">
        <v>12142.4</v>
      </c>
    </row>
    <row r="14" spans="1:8" ht="19.5" customHeight="1">
      <c r="A14" s="46">
        <v>400000</v>
      </c>
      <c r="B14" s="46">
        <v>0</v>
      </c>
      <c r="C14" s="33">
        <f t="shared" si="0"/>
        <v>400000</v>
      </c>
      <c r="D14" s="14">
        <f>H14+'ธ.ค.61'!D14</f>
        <v>34246.62</v>
      </c>
      <c r="E14" s="55" t="s">
        <v>11</v>
      </c>
      <c r="F14" s="26"/>
      <c r="G14" s="62" t="s">
        <v>51</v>
      </c>
      <c r="H14" s="17">
        <v>7526.19</v>
      </c>
    </row>
    <row r="15" spans="1:8" ht="19.5" customHeight="1">
      <c r="A15" s="18">
        <v>0</v>
      </c>
      <c r="B15" s="18">
        <v>0</v>
      </c>
      <c r="C15" s="33">
        <f t="shared" si="0"/>
        <v>0</v>
      </c>
      <c r="D15" s="14">
        <f>H15+'ธ.ค.61'!D15</f>
        <v>0</v>
      </c>
      <c r="E15" s="56" t="s">
        <v>12</v>
      </c>
      <c r="F15" s="26"/>
      <c r="G15" s="62" t="s">
        <v>52</v>
      </c>
      <c r="H15" s="17">
        <v>0</v>
      </c>
    </row>
    <row r="16" spans="1:8" ht="19.5" customHeight="1">
      <c r="A16" s="46">
        <v>101500</v>
      </c>
      <c r="B16" s="46">
        <v>0</v>
      </c>
      <c r="C16" s="33">
        <f t="shared" si="0"/>
        <v>101500</v>
      </c>
      <c r="D16" s="14">
        <f>H16+'ธ.ค.61'!D16</f>
        <v>100</v>
      </c>
      <c r="E16" s="55" t="s">
        <v>13</v>
      </c>
      <c r="F16" s="26"/>
      <c r="G16" s="62" t="s">
        <v>53</v>
      </c>
      <c r="H16" s="17">
        <v>0</v>
      </c>
    </row>
    <row r="17" spans="1:8" ht="19.5" customHeight="1">
      <c r="A17" s="18">
        <v>1000</v>
      </c>
      <c r="B17" s="18">
        <v>0</v>
      </c>
      <c r="C17" s="33">
        <f t="shared" si="0"/>
        <v>1000</v>
      </c>
      <c r="D17" s="14">
        <f>H17+'ธ.ค.61'!D17</f>
        <v>0</v>
      </c>
      <c r="E17" s="55" t="s">
        <v>14</v>
      </c>
      <c r="F17" s="26"/>
      <c r="G17" s="62" t="s">
        <v>54</v>
      </c>
      <c r="H17" s="17">
        <v>0</v>
      </c>
    </row>
    <row r="18" spans="1:8" ht="19.5" customHeight="1">
      <c r="A18" s="46">
        <v>20388000</v>
      </c>
      <c r="B18" s="46">
        <v>0</v>
      </c>
      <c r="C18" s="33">
        <f t="shared" si="0"/>
        <v>20388000</v>
      </c>
      <c r="D18" s="14">
        <f>H18+'ธ.ค.61'!D18</f>
        <v>5491167.18</v>
      </c>
      <c r="E18" s="55" t="s">
        <v>15</v>
      </c>
      <c r="F18" s="26"/>
      <c r="G18" s="62" t="s">
        <v>55</v>
      </c>
      <c r="H18" s="17">
        <v>2341497.48</v>
      </c>
    </row>
    <row r="19" spans="1:8" ht="19.5" customHeight="1">
      <c r="A19" s="46">
        <v>18000000</v>
      </c>
      <c r="B19" s="46">
        <v>0</v>
      </c>
      <c r="C19" s="33">
        <f t="shared" si="0"/>
        <v>18000000</v>
      </c>
      <c r="D19" s="14">
        <f>H19+'ธ.ค.61'!D19</f>
        <v>9607307</v>
      </c>
      <c r="E19" s="55" t="s">
        <v>30</v>
      </c>
      <c r="F19" s="26"/>
      <c r="G19" s="62" t="s">
        <v>56</v>
      </c>
      <c r="H19" s="17">
        <v>4168743</v>
      </c>
    </row>
    <row r="20" spans="1:8" ht="19.5" customHeight="1">
      <c r="A20" s="46">
        <v>0</v>
      </c>
      <c r="B20" s="46">
        <v>0</v>
      </c>
      <c r="C20" s="33">
        <f t="shared" si="0"/>
        <v>0</v>
      </c>
      <c r="D20" s="14">
        <f>H20+'ธ.ค.61'!D20</f>
        <v>28000</v>
      </c>
      <c r="E20" s="56" t="s">
        <v>39</v>
      </c>
      <c r="F20" s="26"/>
      <c r="G20" s="62" t="s">
        <v>57</v>
      </c>
      <c r="H20" s="19">
        <v>0</v>
      </c>
    </row>
    <row r="21" spans="1:8" ht="19.5" customHeight="1" thickBot="1">
      <c r="A21" s="36">
        <f>SUM(A12:A20)</f>
        <v>39500000</v>
      </c>
      <c r="B21" s="36">
        <f>SUM(B12:B20)</f>
        <v>0</v>
      </c>
      <c r="C21" s="20">
        <f t="shared" si="0"/>
        <v>39500000</v>
      </c>
      <c r="D21" s="20">
        <f>SUM(D12:D20)</f>
        <v>15244036.7</v>
      </c>
      <c r="E21" s="21"/>
      <c r="F21" s="21"/>
      <c r="G21" s="62"/>
      <c r="H21" s="22">
        <f>SUM(H12:H20)</f>
        <v>6543799.07</v>
      </c>
    </row>
    <row r="22" spans="1:8" ht="19.5" customHeight="1" thickTop="1">
      <c r="A22" s="54"/>
      <c r="B22" s="54"/>
      <c r="C22" s="54"/>
      <c r="D22" s="23"/>
      <c r="E22" s="24"/>
      <c r="F22" s="21"/>
      <c r="G22" s="62"/>
      <c r="H22" s="14"/>
    </row>
    <row r="23" spans="1:8" ht="19.5" customHeight="1">
      <c r="A23" s="11"/>
      <c r="B23" s="11"/>
      <c r="C23" s="11"/>
      <c r="D23" s="17">
        <f>H23+'ธ.ค.61'!D23</f>
        <v>0</v>
      </c>
      <c r="E23" s="58" t="s">
        <v>29</v>
      </c>
      <c r="F23" s="25"/>
      <c r="G23" s="62" t="s">
        <v>59</v>
      </c>
      <c r="H23" s="17">
        <v>0</v>
      </c>
    </row>
    <row r="24" spans="1:8" ht="19.5" customHeight="1">
      <c r="A24" s="11"/>
      <c r="B24" s="11"/>
      <c r="C24" s="11"/>
      <c r="D24" s="17">
        <f>H24+'ธ.ค.61'!D24</f>
        <v>0</v>
      </c>
      <c r="E24" s="58" t="s">
        <v>58</v>
      </c>
      <c r="F24" s="25"/>
      <c r="G24" s="62" t="s">
        <v>60</v>
      </c>
      <c r="H24" s="17">
        <v>0</v>
      </c>
    </row>
    <row r="25" spans="1:8" ht="19.5" customHeight="1">
      <c r="A25" s="11"/>
      <c r="B25" s="11"/>
      <c r="C25" s="11"/>
      <c r="D25" s="17">
        <f>H25+'ธ.ค.61'!D25</f>
        <v>0</v>
      </c>
      <c r="E25" s="80" t="s">
        <v>77</v>
      </c>
      <c r="F25" s="81"/>
      <c r="G25" s="62" t="s">
        <v>78</v>
      </c>
      <c r="H25" s="14">
        <v>0</v>
      </c>
    </row>
    <row r="26" spans="1:8" ht="19.5" customHeight="1">
      <c r="A26" s="11"/>
      <c r="B26" s="11"/>
      <c r="C26" s="11"/>
      <c r="D26" s="17">
        <f>H26+'ธ.ค.61'!D26</f>
        <v>156</v>
      </c>
      <c r="E26" s="151" t="s">
        <v>81</v>
      </c>
      <c r="F26" s="152"/>
      <c r="G26" s="62" t="s">
        <v>82</v>
      </c>
      <c r="H26" s="14">
        <v>0</v>
      </c>
    </row>
    <row r="27" spans="1:8" ht="19.5" customHeight="1">
      <c r="A27" s="11"/>
      <c r="B27" s="11"/>
      <c r="C27" s="11"/>
      <c r="D27" s="17">
        <f>H27+'ธ.ค.61'!D27</f>
        <v>659758.15</v>
      </c>
      <c r="E27" s="59" t="s">
        <v>76</v>
      </c>
      <c r="F27" s="1"/>
      <c r="G27" s="62" t="s">
        <v>61</v>
      </c>
      <c r="H27" s="17">
        <v>201237.26</v>
      </c>
    </row>
    <row r="28" spans="1:8" ht="19.5" customHeight="1">
      <c r="A28" s="11"/>
      <c r="B28" s="11"/>
      <c r="C28" s="11"/>
      <c r="D28" s="17">
        <f>H28+'ธ.ค.61'!D28</f>
        <v>800</v>
      </c>
      <c r="E28" s="154" t="s">
        <v>85</v>
      </c>
      <c r="F28" s="155"/>
      <c r="G28" s="62" t="s">
        <v>86</v>
      </c>
      <c r="H28" s="17">
        <v>0</v>
      </c>
    </row>
    <row r="29" spans="1:8" ht="19.5" customHeight="1">
      <c r="A29" s="11"/>
      <c r="B29" s="11"/>
      <c r="C29" s="11"/>
      <c r="D29" s="17"/>
      <c r="E29" s="148"/>
      <c r="F29" s="149"/>
      <c r="G29" s="62"/>
      <c r="H29" s="17"/>
    </row>
    <row r="30" spans="1:8" ht="19.5" customHeight="1">
      <c r="A30" s="11"/>
      <c r="B30" s="11"/>
      <c r="C30" s="11"/>
      <c r="D30" s="17"/>
      <c r="E30" s="148"/>
      <c r="F30" s="149"/>
      <c r="G30" s="62"/>
      <c r="H30" s="17"/>
    </row>
    <row r="31" spans="1:8" ht="19.5" customHeight="1">
      <c r="A31" s="11"/>
      <c r="B31" s="11"/>
      <c r="C31" s="11"/>
      <c r="D31" s="14"/>
      <c r="E31" s="148"/>
      <c r="F31" s="149"/>
      <c r="G31" s="62"/>
      <c r="H31" s="14"/>
    </row>
    <row r="32" spans="1:8" ht="19.5" customHeight="1">
      <c r="A32" s="11"/>
      <c r="B32" s="11"/>
      <c r="C32" s="11"/>
      <c r="D32" s="14"/>
      <c r="E32" s="148"/>
      <c r="F32" s="149"/>
      <c r="G32" s="62"/>
      <c r="H32" s="14"/>
    </row>
    <row r="33" spans="1:8" ht="19.5" customHeight="1">
      <c r="A33" s="57"/>
      <c r="B33" s="57"/>
      <c r="C33" s="57"/>
      <c r="D33" s="27"/>
      <c r="E33" s="148"/>
      <c r="F33" s="149"/>
      <c r="G33" s="64"/>
      <c r="H33" s="27"/>
    </row>
    <row r="34" spans="1:8" ht="19.5" customHeight="1">
      <c r="A34" s="57"/>
      <c r="B34" s="57"/>
      <c r="C34" s="57"/>
      <c r="D34" s="27"/>
      <c r="E34" s="148"/>
      <c r="F34" s="149"/>
      <c r="G34" s="64"/>
      <c r="H34" s="27"/>
    </row>
    <row r="35" spans="1:8" ht="19.5" customHeight="1">
      <c r="A35" s="57"/>
      <c r="B35" s="57"/>
      <c r="C35" s="57"/>
      <c r="D35" s="27"/>
      <c r="E35" s="51"/>
      <c r="F35" s="52"/>
      <c r="G35" s="64"/>
      <c r="H35" s="27"/>
    </row>
    <row r="36" spans="1:8" ht="19.5" customHeight="1">
      <c r="A36" s="57"/>
      <c r="B36" s="57"/>
      <c r="C36" s="57"/>
      <c r="D36" s="27"/>
      <c r="E36" s="148"/>
      <c r="F36" s="149"/>
      <c r="G36" s="64"/>
      <c r="H36" s="27"/>
    </row>
    <row r="37" spans="1:8" ht="19.5" customHeight="1">
      <c r="A37" s="57"/>
      <c r="B37" s="57"/>
      <c r="C37" s="57"/>
      <c r="D37" s="27"/>
      <c r="E37" s="51"/>
      <c r="F37" s="52"/>
      <c r="G37" s="64"/>
      <c r="H37" s="27"/>
    </row>
    <row r="38" spans="1:8" ht="19.5" customHeight="1">
      <c r="A38" s="57"/>
      <c r="B38" s="57"/>
      <c r="C38" s="57"/>
      <c r="D38" s="27"/>
      <c r="E38" s="148"/>
      <c r="F38" s="149"/>
      <c r="G38" s="64"/>
      <c r="H38" s="27"/>
    </row>
    <row r="39" spans="1:8" ht="19.5" customHeight="1">
      <c r="A39" s="57"/>
      <c r="B39" s="57"/>
      <c r="C39" s="57"/>
      <c r="D39" s="27"/>
      <c r="E39" s="148"/>
      <c r="F39" s="149"/>
      <c r="G39" s="64"/>
      <c r="H39" s="27"/>
    </row>
    <row r="40" spans="1:8" ht="19.5" customHeight="1">
      <c r="A40" s="57"/>
      <c r="B40" s="57"/>
      <c r="C40" s="57"/>
      <c r="D40" s="27"/>
      <c r="E40" s="148"/>
      <c r="F40" s="149"/>
      <c r="G40" s="64"/>
      <c r="H40" s="27"/>
    </row>
    <row r="41" spans="1:8" ht="19.5" customHeight="1">
      <c r="A41" s="57"/>
      <c r="B41" s="57"/>
      <c r="C41" s="57"/>
      <c r="D41" s="14"/>
      <c r="E41" s="15"/>
      <c r="F41" s="16"/>
      <c r="G41" s="62"/>
      <c r="H41" s="14"/>
    </row>
    <row r="42" spans="1:8" ht="19.5" customHeight="1">
      <c r="A42" s="53">
        <v>0</v>
      </c>
      <c r="B42" s="53">
        <v>0</v>
      </c>
      <c r="C42" s="53">
        <v>0</v>
      </c>
      <c r="D42" s="28">
        <f>SUM(D23:D41)</f>
        <v>660714.15</v>
      </c>
      <c r="E42" s="21"/>
      <c r="F42" s="21"/>
      <c r="G42" s="62"/>
      <c r="H42" s="28">
        <f>SUM(H23:H41)</f>
        <v>201237.26</v>
      </c>
    </row>
    <row r="43" spans="1:8" ht="19.5" customHeight="1" thickBot="1">
      <c r="A43" s="22">
        <f>A21</f>
        <v>39500000</v>
      </c>
      <c r="B43" s="53">
        <v>0</v>
      </c>
      <c r="C43" s="20">
        <f>SUM(A43+B43)</f>
        <v>39500000</v>
      </c>
      <c r="D43" s="20">
        <f>SUM(D21+D42)</f>
        <v>15904750.85</v>
      </c>
      <c r="E43" s="145" t="s">
        <v>16</v>
      </c>
      <c r="F43" s="146"/>
      <c r="G43" s="65"/>
      <c r="H43" s="20">
        <f>H21+H42</f>
        <v>6745036.33</v>
      </c>
    </row>
    <row r="44" spans="1:8" ht="19.5" customHeight="1" thickTop="1">
      <c r="A44" s="30"/>
      <c r="B44" s="30"/>
      <c r="C44" s="30"/>
      <c r="D44" s="40"/>
      <c r="E44" s="7"/>
      <c r="F44" s="7"/>
      <c r="G44" s="66"/>
      <c r="H44" s="89" t="s">
        <v>87</v>
      </c>
    </row>
    <row r="45" spans="1:8" ht="37.5" customHeight="1" thickBot="1">
      <c r="A45" s="88"/>
      <c r="B45" s="88"/>
      <c r="C45" s="88"/>
      <c r="D45" s="88"/>
      <c r="E45" s="88"/>
      <c r="F45" s="88"/>
      <c r="G45" s="88"/>
      <c r="H45" s="3"/>
    </row>
    <row r="46" spans="1:8" ht="19.5" customHeight="1" thickTop="1">
      <c r="A46" s="131" t="s">
        <v>2</v>
      </c>
      <c r="B46" s="132"/>
      <c r="C46" s="132"/>
      <c r="D46" s="132"/>
      <c r="E46" s="133"/>
      <c r="F46" s="134"/>
      <c r="G46" s="61"/>
      <c r="H46" s="49" t="s">
        <v>36</v>
      </c>
    </row>
    <row r="47" spans="1:8" ht="19.5" customHeight="1">
      <c r="A47" s="6"/>
      <c r="B47" s="75" t="s">
        <v>31</v>
      </c>
      <c r="C47" s="44"/>
      <c r="D47" s="6"/>
      <c r="E47" s="135" t="s">
        <v>4</v>
      </c>
      <c r="F47" s="130"/>
      <c r="G47" s="62" t="s">
        <v>5</v>
      </c>
      <c r="H47" s="8" t="s">
        <v>7</v>
      </c>
    </row>
    <row r="48" spans="1:8" ht="19.5" customHeight="1">
      <c r="A48" s="18" t="s">
        <v>0</v>
      </c>
      <c r="B48" s="76" t="s">
        <v>33</v>
      </c>
      <c r="C48" s="18" t="s">
        <v>35</v>
      </c>
      <c r="D48" s="8" t="s">
        <v>3</v>
      </c>
      <c r="E48" s="48"/>
      <c r="F48" s="7"/>
      <c r="G48" s="62"/>
      <c r="H48" s="8" t="s">
        <v>37</v>
      </c>
    </row>
    <row r="49" spans="1:8" ht="19.5" customHeight="1" thickBot="1">
      <c r="A49" s="45" t="s">
        <v>32</v>
      </c>
      <c r="B49" s="77" t="s">
        <v>34</v>
      </c>
      <c r="C49" s="45" t="s">
        <v>32</v>
      </c>
      <c r="D49" s="9" t="s">
        <v>1</v>
      </c>
      <c r="E49" s="136"/>
      <c r="F49" s="137"/>
      <c r="G49" s="63" t="s">
        <v>6</v>
      </c>
      <c r="H49" s="9" t="s">
        <v>32</v>
      </c>
    </row>
    <row r="50" spans="1:8" ht="19.5" customHeight="1" thickTop="1">
      <c r="A50" s="31"/>
      <c r="B50" s="33"/>
      <c r="C50" s="33"/>
      <c r="D50" s="11"/>
      <c r="E50" s="32" t="s">
        <v>17</v>
      </c>
      <c r="F50" s="12"/>
      <c r="G50" s="61"/>
      <c r="H50" s="11"/>
    </row>
    <row r="51" spans="1:8" ht="19.5" customHeight="1">
      <c r="A51" s="86">
        <v>10838284</v>
      </c>
      <c r="B51" s="33">
        <v>0</v>
      </c>
      <c r="C51" s="33">
        <f>SUM(A51+B51)</f>
        <v>10838284</v>
      </c>
      <c r="D51" s="14">
        <f>H51+'ธ.ค.61'!D49</f>
        <v>3663001</v>
      </c>
      <c r="E51" s="142" t="s">
        <v>41</v>
      </c>
      <c r="F51" s="143"/>
      <c r="G51" s="62" t="s">
        <v>62</v>
      </c>
      <c r="H51" s="14">
        <v>942691</v>
      </c>
    </row>
    <row r="52" spans="1:11" ht="19.5" customHeight="1">
      <c r="A52" s="86">
        <v>2052720</v>
      </c>
      <c r="B52" s="33">
        <v>0</v>
      </c>
      <c r="C52" s="33">
        <f aca="true" t="shared" si="1" ref="C52:C60">SUM(A52+B52)</f>
        <v>2052720</v>
      </c>
      <c r="D52" s="14">
        <f>H52+'ธ.ค.61'!D50</f>
        <v>655440</v>
      </c>
      <c r="E52" s="142" t="s">
        <v>80</v>
      </c>
      <c r="F52" s="143"/>
      <c r="G52" s="62" t="s">
        <v>63</v>
      </c>
      <c r="H52" s="14">
        <v>163860</v>
      </c>
      <c r="K52" s="78"/>
    </row>
    <row r="53" spans="1:11" ht="19.5" customHeight="1">
      <c r="A53" s="86">
        <v>8256880</v>
      </c>
      <c r="B53" s="33">
        <v>0</v>
      </c>
      <c r="C53" s="33">
        <f t="shared" si="1"/>
        <v>8256880</v>
      </c>
      <c r="D53" s="14">
        <f>H53+'ธ.ค.61'!D51</f>
        <v>2093600</v>
      </c>
      <c r="E53" s="142" t="s">
        <v>42</v>
      </c>
      <c r="F53" s="143"/>
      <c r="G53" s="62" t="s">
        <v>64</v>
      </c>
      <c r="H53" s="14">
        <v>523400</v>
      </c>
      <c r="I53" s="78"/>
      <c r="K53" s="78"/>
    </row>
    <row r="54" spans="1:8" ht="19.5" customHeight="1">
      <c r="A54" s="86">
        <v>439000</v>
      </c>
      <c r="B54" s="33">
        <v>0</v>
      </c>
      <c r="C54" s="33">
        <f t="shared" si="1"/>
        <v>439000</v>
      </c>
      <c r="D54" s="14">
        <f>H54+'ธ.ค.61'!D52</f>
        <v>46500</v>
      </c>
      <c r="E54" s="142" t="s">
        <v>43</v>
      </c>
      <c r="F54" s="143"/>
      <c r="G54" s="62" t="s">
        <v>65</v>
      </c>
      <c r="H54" s="14">
        <v>19200</v>
      </c>
    </row>
    <row r="55" spans="1:8" ht="19.5" customHeight="1">
      <c r="A55" s="86">
        <v>6411400</v>
      </c>
      <c r="B55" s="33">
        <v>0</v>
      </c>
      <c r="C55" s="33">
        <f t="shared" si="1"/>
        <v>6411400</v>
      </c>
      <c r="D55" s="14">
        <f>H55+'ธ.ค.61'!D53</f>
        <v>713229.46</v>
      </c>
      <c r="E55" s="142" t="s">
        <v>44</v>
      </c>
      <c r="F55" s="143"/>
      <c r="G55" s="62" t="s">
        <v>66</v>
      </c>
      <c r="H55" s="14">
        <v>345059</v>
      </c>
    </row>
    <row r="56" spans="1:8" ht="19.5" customHeight="1">
      <c r="A56" s="86">
        <v>2561420</v>
      </c>
      <c r="B56" s="33">
        <v>0</v>
      </c>
      <c r="C56" s="33">
        <f t="shared" si="1"/>
        <v>2561420</v>
      </c>
      <c r="D56" s="14">
        <f>H56+'ธ.ค.61'!D54</f>
        <v>222427.2</v>
      </c>
      <c r="E56" s="142" t="s">
        <v>45</v>
      </c>
      <c r="F56" s="143"/>
      <c r="G56" s="62" t="s">
        <v>67</v>
      </c>
      <c r="H56" s="17">
        <v>79817.24</v>
      </c>
    </row>
    <row r="57" spans="1:11" ht="19.5" customHeight="1">
      <c r="A57" s="86">
        <v>442000</v>
      </c>
      <c r="B57" s="33">
        <v>0</v>
      </c>
      <c r="C57" s="33">
        <f t="shared" si="1"/>
        <v>442000</v>
      </c>
      <c r="D57" s="14">
        <f>H57+'ธ.ค.61'!D55</f>
        <v>57499.84</v>
      </c>
      <c r="E57" s="142" t="s">
        <v>18</v>
      </c>
      <c r="F57" s="143"/>
      <c r="G57" s="62" t="s">
        <v>68</v>
      </c>
      <c r="H57" s="14">
        <v>14334.83</v>
      </c>
      <c r="K57" s="78"/>
    </row>
    <row r="58" spans="1:8" ht="19.5" customHeight="1">
      <c r="A58" s="87">
        <v>1227590</v>
      </c>
      <c r="B58" s="18">
        <v>0</v>
      </c>
      <c r="C58" s="33">
        <f t="shared" si="1"/>
        <v>1227590</v>
      </c>
      <c r="D58" s="14">
        <f>H58+'ธ.ค.61'!D56</f>
        <v>201630</v>
      </c>
      <c r="E58" s="142" t="s">
        <v>46</v>
      </c>
      <c r="F58" s="143"/>
      <c r="G58" s="62" t="s">
        <v>69</v>
      </c>
      <c r="H58" s="17">
        <v>23000</v>
      </c>
    </row>
    <row r="59" spans="1:11" ht="19.5" customHeight="1">
      <c r="A59" s="87">
        <v>3385000</v>
      </c>
      <c r="B59" s="18">
        <v>0</v>
      </c>
      <c r="C59" s="33">
        <f t="shared" si="1"/>
        <v>3385000</v>
      </c>
      <c r="D59" s="14">
        <f>H59+'ธ.ค.61'!D57</f>
        <v>0</v>
      </c>
      <c r="E59" s="142" t="s">
        <v>47</v>
      </c>
      <c r="F59" s="143"/>
      <c r="G59" s="62" t="s">
        <v>70</v>
      </c>
      <c r="H59" s="17">
        <v>0</v>
      </c>
      <c r="K59" s="78"/>
    </row>
    <row r="60" spans="1:8" ht="19.5" customHeight="1">
      <c r="A60" s="86">
        <v>3885706</v>
      </c>
      <c r="B60" s="33">
        <v>0</v>
      </c>
      <c r="C60" s="33">
        <f t="shared" si="1"/>
        <v>3885706</v>
      </c>
      <c r="D60" s="14">
        <f>H60+'ธ.ค.61'!D58</f>
        <v>560000</v>
      </c>
      <c r="E60" s="142" t="s">
        <v>48</v>
      </c>
      <c r="F60" s="143"/>
      <c r="G60" s="67">
        <v>56100000</v>
      </c>
      <c r="H60" s="17">
        <v>96000</v>
      </c>
    </row>
    <row r="61" spans="1:8" ht="19.5" customHeight="1" thickBot="1">
      <c r="A61" s="35">
        <f>SUM(A51:A60)</f>
        <v>39500000</v>
      </c>
      <c r="B61" s="35">
        <f>SUM(B51:B60)</f>
        <v>0</v>
      </c>
      <c r="C61" s="35">
        <f>SUM(C51:C60)</f>
        <v>39500000</v>
      </c>
      <c r="D61" s="35">
        <f>SUM(D51:D60)</f>
        <v>8213327.5</v>
      </c>
      <c r="E61" s="10"/>
      <c r="F61" s="15"/>
      <c r="G61" s="62"/>
      <c r="H61" s="20">
        <f>SUM(H51:H60)</f>
        <v>2207362.0700000003</v>
      </c>
    </row>
    <row r="62" spans="1:8" ht="19.5" customHeight="1" thickTop="1">
      <c r="A62" s="54"/>
      <c r="B62" s="54"/>
      <c r="C62" s="54"/>
      <c r="D62" s="37"/>
      <c r="E62" s="138"/>
      <c r="F62" s="144"/>
      <c r="G62" s="62"/>
      <c r="H62" s="17"/>
    </row>
    <row r="63" spans="1:8" ht="19.5" customHeight="1">
      <c r="A63" s="11"/>
      <c r="B63" s="11"/>
      <c r="C63" s="11"/>
      <c r="D63" s="14">
        <f>H63+'ธ.ค.61'!D61</f>
        <v>0</v>
      </c>
      <c r="E63" s="138" t="s">
        <v>19</v>
      </c>
      <c r="F63" s="144"/>
      <c r="G63" s="62" t="s">
        <v>71</v>
      </c>
      <c r="H63" s="17">
        <v>0</v>
      </c>
    </row>
    <row r="64" spans="1:8" ht="19.5" customHeight="1">
      <c r="A64" s="11"/>
      <c r="B64" s="11"/>
      <c r="C64" s="11"/>
      <c r="D64" s="14">
        <f>H64+'ธ.ค.61'!D62</f>
        <v>0</v>
      </c>
      <c r="E64" s="138" t="s">
        <v>73</v>
      </c>
      <c r="F64" s="153"/>
      <c r="G64" s="62" t="s">
        <v>74</v>
      </c>
      <c r="H64" s="17">
        <v>0</v>
      </c>
    </row>
    <row r="65" spans="1:11" ht="19.5" customHeight="1">
      <c r="A65" s="11"/>
      <c r="B65" s="11"/>
      <c r="C65" s="11"/>
      <c r="D65" s="14">
        <f>H65+'ธ.ค.61'!D63</f>
        <v>0</v>
      </c>
      <c r="E65" s="138" t="s">
        <v>72</v>
      </c>
      <c r="F65" s="139"/>
      <c r="G65" s="62" t="s">
        <v>75</v>
      </c>
      <c r="H65" s="17">
        <v>0</v>
      </c>
      <c r="K65" s="42">
        <v>1696587.18</v>
      </c>
    </row>
    <row r="66" spans="1:11" ht="19.5" customHeight="1">
      <c r="A66" s="11"/>
      <c r="B66" s="11"/>
      <c r="C66" s="11"/>
      <c r="D66" s="14">
        <f>H66+'ธ.ค.61'!D64</f>
        <v>43319.08</v>
      </c>
      <c r="E66" s="138" t="s">
        <v>27</v>
      </c>
      <c r="F66" s="144"/>
      <c r="G66" s="62" t="s">
        <v>59</v>
      </c>
      <c r="H66" s="17">
        <v>0</v>
      </c>
      <c r="K66" s="85">
        <f>H61+H66</f>
        <v>2207362.0700000003</v>
      </c>
    </row>
    <row r="67" spans="1:11" ht="19.5" customHeight="1">
      <c r="A67" s="11"/>
      <c r="B67" s="11"/>
      <c r="C67" s="11"/>
      <c r="D67" s="14">
        <f>H67+'ธ.ค.61'!D65</f>
        <v>636872.23</v>
      </c>
      <c r="E67" s="150" t="s">
        <v>26</v>
      </c>
      <c r="F67" s="144"/>
      <c r="G67" s="62" t="s">
        <v>61</v>
      </c>
      <c r="H67" s="17">
        <v>156551.93</v>
      </c>
      <c r="K67" s="85">
        <f>K65-K66</f>
        <v>-510774.89000000036</v>
      </c>
    </row>
    <row r="68" spans="1:11" ht="19.5" customHeight="1">
      <c r="A68" s="11"/>
      <c r="B68" s="11"/>
      <c r="C68" s="11"/>
      <c r="D68" s="14">
        <f>H68+'ธ.ค.61'!D66</f>
        <v>0</v>
      </c>
      <c r="E68" s="151" t="s">
        <v>25</v>
      </c>
      <c r="F68" s="152"/>
      <c r="G68" s="62" t="s">
        <v>79</v>
      </c>
      <c r="H68" s="17">
        <v>0</v>
      </c>
      <c r="K68" s="24"/>
    </row>
    <row r="69" spans="1:8" ht="19.5" customHeight="1">
      <c r="A69" s="11"/>
      <c r="B69" s="11"/>
      <c r="C69" s="11"/>
      <c r="D69" s="14"/>
      <c r="E69" s="148"/>
      <c r="F69" s="149"/>
      <c r="G69" s="62"/>
      <c r="H69" s="17"/>
    </row>
    <row r="70" spans="1:8" ht="19.5" customHeight="1">
      <c r="A70" s="11"/>
      <c r="B70" s="11"/>
      <c r="C70" s="11"/>
      <c r="D70" s="17"/>
      <c r="E70" s="148"/>
      <c r="F70" s="149"/>
      <c r="G70" s="62"/>
      <c r="H70" s="17"/>
    </row>
    <row r="71" spans="1:8" ht="19.5" customHeight="1">
      <c r="A71" s="11"/>
      <c r="B71" s="11"/>
      <c r="C71" s="11"/>
      <c r="D71" s="17"/>
      <c r="E71" s="148"/>
      <c r="F71" s="149"/>
      <c r="G71" s="62"/>
      <c r="H71" s="17"/>
    </row>
    <row r="72" spans="1:8" ht="19.5" customHeight="1">
      <c r="A72" s="11"/>
      <c r="B72" s="11"/>
      <c r="C72" s="11"/>
      <c r="D72" s="17"/>
      <c r="E72" s="148"/>
      <c r="F72" s="149"/>
      <c r="G72" s="62"/>
      <c r="H72" s="17"/>
    </row>
    <row r="73" spans="1:8" ht="19.5" customHeight="1">
      <c r="A73" s="11"/>
      <c r="B73" s="11"/>
      <c r="C73" s="11"/>
      <c r="D73" s="17"/>
      <c r="E73" s="148"/>
      <c r="F73" s="149"/>
      <c r="G73" s="62"/>
      <c r="H73" s="17"/>
    </row>
    <row r="74" spans="1:8" ht="19.5" customHeight="1">
      <c r="A74" s="11"/>
      <c r="B74" s="11"/>
      <c r="C74" s="11"/>
      <c r="D74" s="17"/>
      <c r="E74" s="148"/>
      <c r="F74" s="149"/>
      <c r="G74" s="62"/>
      <c r="H74" s="17"/>
    </row>
    <row r="75" spans="1:8" ht="19.5" customHeight="1">
      <c r="A75" s="11"/>
      <c r="B75" s="11"/>
      <c r="C75" s="11"/>
      <c r="D75" s="17"/>
      <c r="E75" s="51"/>
      <c r="F75" s="52"/>
      <c r="G75" s="62"/>
      <c r="H75" s="17"/>
    </row>
    <row r="76" spans="1:8" ht="19.5" customHeight="1">
      <c r="A76" s="11"/>
      <c r="B76" s="11"/>
      <c r="C76" s="11"/>
      <c r="D76" s="17"/>
      <c r="E76" s="148"/>
      <c r="F76" s="149"/>
      <c r="G76" s="62"/>
      <c r="H76" s="17"/>
    </row>
    <row r="77" spans="1:8" ht="19.5" customHeight="1">
      <c r="A77" s="11"/>
      <c r="B77" s="11"/>
      <c r="C77" s="11"/>
      <c r="D77" s="17"/>
      <c r="E77" s="51"/>
      <c r="F77" s="52"/>
      <c r="G77" s="62"/>
      <c r="H77" s="17"/>
    </row>
    <row r="78" spans="1:8" ht="19.5" customHeight="1">
      <c r="A78" s="11"/>
      <c r="B78" s="11"/>
      <c r="C78" s="11"/>
      <c r="D78" s="17"/>
      <c r="E78" s="148"/>
      <c r="F78" s="149"/>
      <c r="G78" s="62"/>
      <c r="H78" s="17"/>
    </row>
    <row r="79" spans="1:8" ht="19.5" customHeight="1">
      <c r="A79" s="11"/>
      <c r="B79" s="11"/>
      <c r="C79" s="11"/>
      <c r="D79" s="17"/>
      <c r="E79" s="51"/>
      <c r="F79" s="52"/>
      <c r="G79" s="62"/>
      <c r="H79" s="17"/>
    </row>
    <row r="80" spans="1:8" ht="19.5" customHeight="1">
      <c r="A80" s="11"/>
      <c r="B80" s="11"/>
      <c r="C80" s="11"/>
      <c r="D80" s="17"/>
      <c r="E80" s="51"/>
      <c r="F80" s="52"/>
      <c r="G80" s="62"/>
      <c r="H80" s="17"/>
    </row>
    <row r="81" spans="1:8" ht="19.5" customHeight="1">
      <c r="A81" s="11"/>
      <c r="B81" s="11"/>
      <c r="C81" s="11"/>
      <c r="D81" s="17"/>
      <c r="E81" s="138"/>
      <c r="F81" s="139"/>
      <c r="G81" s="62"/>
      <c r="H81" s="17"/>
    </row>
    <row r="82" spans="1:8" ht="19.5" customHeight="1">
      <c r="A82" s="28">
        <v>0</v>
      </c>
      <c r="B82" s="28">
        <v>0</v>
      </c>
      <c r="C82" s="28">
        <v>0</v>
      </c>
      <c r="D82" s="38">
        <f>SUM(D63:D81)</f>
        <v>680191.3099999999</v>
      </c>
      <c r="E82" s="21"/>
      <c r="F82" s="15"/>
      <c r="G82" s="68"/>
      <c r="H82" s="38">
        <f>SUM(H63:H81)</f>
        <v>156551.93</v>
      </c>
    </row>
    <row r="83" spans="1:8" ht="19.5" customHeight="1" thickBot="1">
      <c r="A83" s="20">
        <f>A61</f>
        <v>39500000</v>
      </c>
      <c r="B83" s="28">
        <v>0</v>
      </c>
      <c r="C83" s="35">
        <f>SUM(A83+B83)</f>
        <v>39500000</v>
      </c>
      <c r="D83" s="29">
        <f>SUM(D61+D82)</f>
        <v>8893518.81</v>
      </c>
      <c r="E83" s="140" t="s">
        <v>20</v>
      </c>
      <c r="F83" s="141"/>
      <c r="G83" s="69"/>
      <c r="H83" s="38">
        <f>H61+H82</f>
        <v>2363914.0000000005</v>
      </c>
    </row>
    <row r="84" spans="1:8" ht="19.5" customHeight="1" thickTop="1">
      <c r="A84" s="40"/>
      <c r="B84" s="40"/>
      <c r="C84" s="40"/>
      <c r="D84" s="28">
        <f>SUM(D43-D83)</f>
        <v>7011232.039999999</v>
      </c>
      <c r="E84" s="130" t="s">
        <v>21</v>
      </c>
      <c r="F84" s="130"/>
      <c r="G84" s="70"/>
      <c r="H84" s="28">
        <f>H43-H83</f>
        <v>4381122.33</v>
      </c>
    </row>
    <row r="85" spans="1:8" ht="19.5" customHeight="1">
      <c r="A85" s="40"/>
      <c r="B85" s="40"/>
      <c r="C85" s="40"/>
      <c r="D85" s="39"/>
      <c r="E85" s="130" t="s">
        <v>22</v>
      </c>
      <c r="F85" s="130"/>
      <c r="G85" s="70"/>
      <c r="H85" s="39"/>
    </row>
    <row r="86" spans="1:8" ht="19.5" customHeight="1">
      <c r="A86" s="40"/>
      <c r="B86" s="40"/>
      <c r="C86" s="40"/>
      <c r="D86" s="47">
        <v>0</v>
      </c>
      <c r="E86" s="130" t="s">
        <v>23</v>
      </c>
      <c r="F86" s="130"/>
      <c r="G86" s="70"/>
      <c r="H86" s="11">
        <v>0</v>
      </c>
    </row>
    <row r="87" spans="1:11" ht="19.5" customHeight="1">
      <c r="A87" s="5"/>
      <c r="B87" s="5"/>
      <c r="C87" s="5"/>
      <c r="D87" s="28">
        <f>SUM(D10+D43-D83)</f>
        <v>52028843.19</v>
      </c>
      <c r="E87" s="130" t="s">
        <v>24</v>
      </c>
      <c r="F87" s="130"/>
      <c r="G87" s="71"/>
      <c r="H87" s="28">
        <f>H10+H43-H83</f>
        <v>52028843.19</v>
      </c>
      <c r="K87" s="79">
        <v>50178379.67</v>
      </c>
    </row>
    <row r="88" spans="1:11" ht="19.5" customHeight="1">
      <c r="A88" s="5"/>
      <c r="B88" s="5"/>
      <c r="C88" s="5"/>
      <c r="D88" s="40"/>
      <c r="E88" s="7"/>
      <c r="F88" s="7"/>
      <c r="G88" s="71"/>
      <c r="H88" s="40"/>
      <c r="K88" s="85">
        <f>K87-H87</f>
        <v>-1850463.5199999958</v>
      </c>
    </row>
    <row r="89" spans="1:8" ht="19.5" customHeight="1">
      <c r="A89" s="41"/>
      <c r="B89" s="41"/>
      <c r="C89" s="41"/>
      <c r="D89" s="41"/>
      <c r="E89" s="4"/>
      <c r="F89" s="4"/>
      <c r="G89" s="72"/>
      <c r="H89" s="41"/>
    </row>
    <row r="90" spans="1:8" ht="19.5" customHeight="1">
      <c r="A90" s="128"/>
      <c r="B90" s="128"/>
      <c r="C90" s="128"/>
      <c r="D90" s="129"/>
      <c r="E90" s="129"/>
      <c r="F90" s="129"/>
      <c r="G90" s="129"/>
      <c r="H90" s="129"/>
    </row>
    <row r="91" spans="1:8" ht="19.5" customHeight="1">
      <c r="A91" s="128"/>
      <c r="B91" s="128"/>
      <c r="C91" s="128"/>
      <c r="D91" s="129"/>
      <c r="E91" s="129"/>
      <c r="F91" s="129"/>
      <c r="G91" s="129"/>
      <c r="H91" s="129"/>
    </row>
    <row r="92" spans="1:8" ht="19.5" customHeight="1">
      <c r="A92" s="128"/>
      <c r="B92" s="128"/>
      <c r="C92" s="128"/>
      <c r="D92" s="129"/>
      <c r="E92" s="129"/>
      <c r="F92" s="129"/>
      <c r="G92" s="129"/>
      <c r="H92" s="129"/>
    </row>
    <row r="93" spans="1:8" ht="19.5" customHeight="1">
      <c r="A93" s="42"/>
      <c r="B93" s="42"/>
      <c r="C93" s="42"/>
      <c r="D93" s="42"/>
      <c r="E93" s="24"/>
      <c r="F93" s="24"/>
      <c r="G93" s="73"/>
      <c r="H93" s="42"/>
    </row>
    <row r="94" ht="19.5" customHeight="1"/>
    <row r="95" ht="19.5" customHeight="1"/>
    <row r="96" ht="19.5" customHeight="1"/>
    <row r="97" ht="21.75" customHeight="1"/>
    <row r="98" ht="21.75" customHeight="1"/>
  </sheetData>
  <sheetProtection/>
  <mergeCells count="59">
    <mergeCell ref="A92:H92"/>
    <mergeCell ref="E38:F38"/>
    <mergeCell ref="E40:F40"/>
    <mergeCell ref="E47:F47"/>
    <mergeCell ref="E85:F85"/>
    <mergeCell ref="E78:F78"/>
    <mergeCell ref="E87:F87"/>
    <mergeCell ref="E74:F74"/>
    <mergeCell ref="E83:F83"/>
    <mergeCell ref="E86:F86"/>
    <mergeCell ref="E36:F36"/>
    <mergeCell ref="E29:F29"/>
    <mergeCell ref="E30:F30"/>
    <mergeCell ref="E31:F31"/>
    <mergeCell ref="E32:F32"/>
    <mergeCell ref="E33:F33"/>
    <mergeCell ref="E34:F34"/>
    <mergeCell ref="E68:F68"/>
    <mergeCell ref="E70:F70"/>
    <mergeCell ref="E71:F71"/>
    <mergeCell ref="E72:F72"/>
    <mergeCell ref="E73:F73"/>
    <mergeCell ref="E69:F69"/>
    <mergeCell ref="E65:F65"/>
    <mergeCell ref="E66:F66"/>
    <mergeCell ref="E67:F67"/>
    <mergeCell ref="E63:F63"/>
    <mergeCell ref="E64:F64"/>
    <mergeCell ref="E62:F62"/>
    <mergeCell ref="E26:F26"/>
    <mergeCell ref="E55:F55"/>
    <mergeCell ref="E57:F57"/>
    <mergeCell ref="E59:F59"/>
    <mergeCell ref="E60:F60"/>
    <mergeCell ref="E54:F54"/>
    <mergeCell ref="E52:F52"/>
    <mergeCell ref="E56:F56"/>
    <mergeCell ref="E58:F58"/>
    <mergeCell ref="E53:F53"/>
    <mergeCell ref="E51:F51"/>
    <mergeCell ref="E6:F6"/>
    <mergeCell ref="E28:F28"/>
    <mergeCell ref="A2:H2"/>
    <mergeCell ref="A3:H3"/>
    <mergeCell ref="A4:H4"/>
    <mergeCell ref="A5:H5"/>
    <mergeCell ref="A6:D6"/>
    <mergeCell ref="E7:F7"/>
    <mergeCell ref="E9:F9"/>
    <mergeCell ref="E76:F76"/>
    <mergeCell ref="E81:F81"/>
    <mergeCell ref="E84:F84"/>
    <mergeCell ref="A90:H90"/>
    <mergeCell ref="A91:H91"/>
    <mergeCell ref="E39:F39"/>
    <mergeCell ref="E43:F43"/>
    <mergeCell ref="A46:D46"/>
    <mergeCell ref="E46:F46"/>
    <mergeCell ref="E49:F49"/>
  </mergeCells>
  <printOptions horizontalCentered="1" verticalCentered="1"/>
  <pageMargins left="0.1968503937007874" right="0.1968503937007874" top="0.5905511811023623" bottom="0.5905511811023623" header="0.2362204724409449" footer="0.236220472440944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FF"/>
  </sheetPr>
  <dimension ref="A1:K94"/>
  <sheetViews>
    <sheetView zoomScale="90" zoomScaleNormal="90" zoomScalePageLayoutView="0" workbookViewId="0" topLeftCell="A1">
      <selection activeCell="F12" sqref="F12"/>
    </sheetView>
  </sheetViews>
  <sheetFormatPr defaultColWidth="9.140625" defaultRowHeight="21.75"/>
  <cols>
    <col min="1" max="1" width="15.57421875" style="43" customWidth="1"/>
    <col min="2" max="2" width="13.00390625" style="43" customWidth="1"/>
    <col min="3" max="3" width="15.7109375" style="43" customWidth="1"/>
    <col min="4" max="4" width="15.57421875" style="43" customWidth="1"/>
    <col min="5" max="5" width="9.140625" style="3" customWidth="1"/>
    <col min="6" max="6" width="23.7109375" style="3" customWidth="1"/>
    <col min="7" max="7" width="9.421875" style="74" customWidth="1"/>
    <col min="8" max="8" width="15.7109375" style="43" customWidth="1"/>
    <col min="9" max="9" width="14.00390625" style="3" bestFit="1" customWidth="1"/>
    <col min="10" max="10" width="9.140625" style="3" customWidth="1"/>
    <col min="11" max="11" width="17.00390625" style="3" bestFit="1" customWidth="1"/>
    <col min="12" max="16384" width="9.140625" style="3" customWidth="1"/>
  </cols>
  <sheetData>
    <row r="1" spans="1:8" ht="19.5" customHeight="1">
      <c r="A1" s="88"/>
      <c r="B1" s="88"/>
      <c r="C1" s="88"/>
      <c r="D1" s="88"/>
      <c r="E1" s="88"/>
      <c r="F1" s="88"/>
      <c r="G1" s="88"/>
      <c r="H1" s="89" t="s">
        <v>88</v>
      </c>
    </row>
    <row r="2" spans="1:8" ht="52.5" customHeight="1">
      <c r="A2" s="147" t="s">
        <v>84</v>
      </c>
      <c r="B2" s="147"/>
      <c r="C2" s="147"/>
      <c r="D2" s="147"/>
      <c r="E2" s="147"/>
      <c r="F2" s="147"/>
      <c r="G2" s="147"/>
      <c r="H2" s="147"/>
    </row>
    <row r="3" spans="1:8" ht="19.5" customHeight="1">
      <c r="A3" s="147" t="s">
        <v>83</v>
      </c>
      <c r="B3" s="147"/>
      <c r="C3" s="147"/>
      <c r="D3" s="147"/>
      <c r="E3" s="147"/>
      <c r="F3" s="147"/>
      <c r="G3" s="147"/>
      <c r="H3" s="147"/>
    </row>
    <row r="4" spans="1:8" ht="19.5" customHeight="1">
      <c r="A4" s="147" t="s">
        <v>40</v>
      </c>
      <c r="B4" s="147"/>
      <c r="C4" s="147"/>
      <c r="D4" s="147"/>
      <c r="E4" s="147"/>
      <c r="F4" s="147"/>
      <c r="G4" s="147"/>
      <c r="H4" s="147"/>
    </row>
    <row r="5" spans="1:8" ht="19.5" customHeight="1" thickBot="1">
      <c r="A5" s="137" t="s">
        <v>93</v>
      </c>
      <c r="B5" s="137"/>
      <c r="C5" s="137"/>
      <c r="D5" s="137"/>
      <c r="E5" s="137"/>
      <c r="F5" s="137"/>
      <c r="G5" s="137"/>
      <c r="H5" s="137"/>
    </row>
    <row r="6" spans="1:8" ht="19.5" customHeight="1" thickTop="1">
      <c r="A6" s="131" t="s">
        <v>2</v>
      </c>
      <c r="B6" s="132"/>
      <c r="C6" s="132"/>
      <c r="D6" s="132"/>
      <c r="E6" s="133"/>
      <c r="F6" s="134"/>
      <c r="G6" s="61"/>
      <c r="H6" s="49" t="s">
        <v>36</v>
      </c>
    </row>
    <row r="7" spans="1:8" ht="19.5" customHeight="1">
      <c r="A7" s="6"/>
      <c r="B7" s="75" t="s">
        <v>31</v>
      </c>
      <c r="C7" s="44"/>
      <c r="D7" s="6"/>
      <c r="E7" s="130" t="s">
        <v>4</v>
      </c>
      <c r="F7" s="130"/>
      <c r="G7" s="62" t="s">
        <v>38</v>
      </c>
      <c r="H7" s="8" t="s">
        <v>7</v>
      </c>
    </row>
    <row r="8" spans="1:8" ht="19.5" customHeight="1">
      <c r="A8" s="18" t="s">
        <v>0</v>
      </c>
      <c r="B8" s="76" t="s">
        <v>33</v>
      </c>
      <c r="C8" s="18" t="s">
        <v>35</v>
      </c>
      <c r="D8" s="8" t="s">
        <v>3</v>
      </c>
      <c r="E8" s="7"/>
      <c r="F8" s="7"/>
      <c r="G8" s="62"/>
      <c r="H8" s="8" t="s">
        <v>37</v>
      </c>
    </row>
    <row r="9" spans="1:8" ht="19.5" customHeight="1" thickBot="1">
      <c r="A9" s="45" t="s">
        <v>32</v>
      </c>
      <c r="B9" s="77" t="s">
        <v>34</v>
      </c>
      <c r="C9" s="45" t="s">
        <v>32</v>
      </c>
      <c r="D9" s="9" t="s">
        <v>32</v>
      </c>
      <c r="E9" s="137"/>
      <c r="F9" s="137"/>
      <c r="G9" s="63"/>
      <c r="H9" s="9" t="s">
        <v>32</v>
      </c>
    </row>
    <row r="10" spans="1:11" ht="19.5" customHeight="1" thickTop="1">
      <c r="A10" s="33"/>
      <c r="B10" s="33"/>
      <c r="C10" s="33"/>
      <c r="D10" s="11">
        <v>45017611.15</v>
      </c>
      <c r="E10" s="50" t="s">
        <v>8</v>
      </c>
      <c r="F10" s="12"/>
      <c r="G10" s="61"/>
      <c r="H10" s="82">
        <v>52028843.19</v>
      </c>
      <c r="K10" s="79">
        <v>42765168.24</v>
      </c>
    </row>
    <row r="11" spans="1:8" ht="19.5" customHeight="1">
      <c r="A11" s="33"/>
      <c r="B11" s="33"/>
      <c r="C11" s="33"/>
      <c r="D11" s="11"/>
      <c r="E11" s="34" t="s">
        <v>28</v>
      </c>
      <c r="F11" s="13"/>
      <c r="G11" s="62"/>
      <c r="H11" s="11"/>
    </row>
    <row r="12" spans="1:8" ht="19.5" customHeight="1">
      <c r="A12" s="90">
        <v>320000</v>
      </c>
      <c r="B12" s="90">
        <v>0</v>
      </c>
      <c r="C12" s="90">
        <f>SUM(A12+B12)</f>
        <v>320000</v>
      </c>
      <c r="D12" s="91">
        <f>H12+'ม.ค.62'!D12</f>
        <v>88565</v>
      </c>
      <c r="E12" s="92" t="s">
        <v>9</v>
      </c>
      <c r="F12" s="93"/>
      <c r="G12" s="94" t="s">
        <v>49</v>
      </c>
      <c r="H12" s="91">
        <v>74655</v>
      </c>
    </row>
    <row r="13" spans="1:8" ht="19.5" customHeight="1">
      <c r="A13" s="90">
        <v>289500</v>
      </c>
      <c r="B13" s="90">
        <v>0</v>
      </c>
      <c r="C13" s="90">
        <f aca="true" t="shared" si="0" ref="C13:C21">SUM(A13+B13)</f>
        <v>289500</v>
      </c>
      <c r="D13" s="91">
        <f>H13+'ม.ค.62'!D13</f>
        <v>94485</v>
      </c>
      <c r="E13" s="92" t="s">
        <v>10</v>
      </c>
      <c r="F13" s="93"/>
      <c r="G13" s="94" t="s">
        <v>50</v>
      </c>
      <c r="H13" s="91">
        <v>25179.1</v>
      </c>
    </row>
    <row r="14" spans="1:8" ht="19.5" customHeight="1">
      <c r="A14" s="95">
        <v>400000</v>
      </c>
      <c r="B14" s="95">
        <v>0</v>
      </c>
      <c r="C14" s="90">
        <f t="shared" si="0"/>
        <v>400000</v>
      </c>
      <c r="D14" s="91">
        <f>H14+'ม.ค.62'!D14</f>
        <v>34246.62</v>
      </c>
      <c r="E14" s="92" t="s">
        <v>11</v>
      </c>
      <c r="F14" s="93"/>
      <c r="G14" s="94" t="s">
        <v>51</v>
      </c>
      <c r="H14" s="96">
        <v>0</v>
      </c>
    </row>
    <row r="15" spans="1:8" ht="19.5" customHeight="1">
      <c r="A15" s="97">
        <v>0</v>
      </c>
      <c r="B15" s="97">
        <v>0</v>
      </c>
      <c r="C15" s="90">
        <f t="shared" si="0"/>
        <v>0</v>
      </c>
      <c r="D15" s="91">
        <f>H15+'ม.ค.62'!D15</f>
        <v>0</v>
      </c>
      <c r="E15" s="98" t="s">
        <v>12</v>
      </c>
      <c r="F15" s="93"/>
      <c r="G15" s="94" t="s">
        <v>52</v>
      </c>
      <c r="H15" s="96">
        <v>0</v>
      </c>
    </row>
    <row r="16" spans="1:8" ht="19.5" customHeight="1">
      <c r="A16" s="95">
        <v>101500</v>
      </c>
      <c r="B16" s="95">
        <v>0</v>
      </c>
      <c r="C16" s="90">
        <f t="shared" si="0"/>
        <v>101500</v>
      </c>
      <c r="D16" s="91">
        <f>H16+'ม.ค.62'!D16</f>
        <v>100</v>
      </c>
      <c r="E16" s="92" t="s">
        <v>13</v>
      </c>
      <c r="F16" s="93"/>
      <c r="G16" s="94" t="s">
        <v>53</v>
      </c>
      <c r="H16" s="96">
        <v>0</v>
      </c>
    </row>
    <row r="17" spans="1:8" ht="19.5" customHeight="1">
      <c r="A17" s="97">
        <v>1000</v>
      </c>
      <c r="B17" s="97">
        <v>0</v>
      </c>
      <c r="C17" s="90">
        <f t="shared" si="0"/>
        <v>1000</v>
      </c>
      <c r="D17" s="91">
        <f>H17+'ม.ค.62'!D17</f>
        <v>0</v>
      </c>
      <c r="E17" s="92" t="s">
        <v>14</v>
      </c>
      <c r="F17" s="93"/>
      <c r="G17" s="94" t="s">
        <v>54</v>
      </c>
      <c r="H17" s="96">
        <v>0</v>
      </c>
    </row>
    <row r="18" spans="1:8" ht="19.5" customHeight="1">
      <c r="A18" s="95">
        <v>20388000</v>
      </c>
      <c r="B18" s="95">
        <v>0</v>
      </c>
      <c r="C18" s="90">
        <f t="shared" si="0"/>
        <v>20388000</v>
      </c>
      <c r="D18" s="91">
        <f>H18+'ม.ค.62'!D18</f>
        <v>6320984.4799999995</v>
      </c>
      <c r="E18" s="92" t="s">
        <v>15</v>
      </c>
      <c r="F18" s="93"/>
      <c r="G18" s="94" t="s">
        <v>55</v>
      </c>
      <c r="H18" s="96">
        <v>829817.3</v>
      </c>
    </row>
    <row r="19" spans="1:8" ht="19.5" customHeight="1">
      <c r="A19" s="95">
        <v>18000000</v>
      </c>
      <c r="B19" s="95">
        <v>0</v>
      </c>
      <c r="C19" s="90">
        <f t="shared" si="0"/>
        <v>18000000</v>
      </c>
      <c r="D19" s="91">
        <f>H19+'ม.ค.62'!D19</f>
        <v>10851652</v>
      </c>
      <c r="E19" s="92" t="s">
        <v>30</v>
      </c>
      <c r="F19" s="93"/>
      <c r="G19" s="94" t="s">
        <v>56</v>
      </c>
      <c r="H19" s="96">
        <v>1244345</v>
      </c>
    </row>
    <row r="20" spans="1:8" ht="19.5" customHeight="1">
      <c r="A20" s="46">
        <v>0</v>
      </c>
      <c r="B20" s="46">
        <v>0</v>
      </c>
      <c r="C20" s="33">
        <f t="shared" si="0"/>
        <v>0</v>
      </c>
      <c r="D20" s="14">
        <f>H20+'ม.ค.62'!D20</f>
        <v>28000</v>
      </c>
      <c r="E20" s="56" t="s">
        <v>39</v>
      </c>
      <c r="F20" s="26"/>
      <c r="G20" s="62" t="s">
        <v>57</v>
      </c>
      <c r="H20" s="19">
        <v>0</v>
      </c>
    </row>
    <row r="21" spans="1:8" ht="19.5" customHeight="1" thickBot="1">
      <c r="A21" s="36">
        <f>SUM(A12:A20)</f>
        <v>39500000</v>
      </c>
      <c r="B21" s="36">
        <f>SUM(B12:B20)</f>
        <v>0</v>
      </c>
      <c r="C21" s="20">
        <f t="shared" si="0"/>
        <v>39500000</v>
      </c>
      <c r="D21" s="20">
        <f>SUM(D12:D20)</f>
        <v>17418033.1</v>
      </c>
      <c r="E21" s="21"/>
      <c r="F21" s="21"/>
      <c r="G21" s="62"/>
      <c r="H21" s="22">
        <f>SUM(H12:H20)</f>
        <v>2173996.4</v>
      </c>
    </row>
    <row r="22" spans="1:8" ht="19.5" customHeight="1" thickTop="1">
      <c r="A22" s="54"/>
      <c r="B22" s="54"/>
      <c r="C22" s="54"/>
      <c r="D22" s="23"/>
      <c r="E22" s="24"/>
      <c r="F22" s="21"/>
      <c r="G22" s="62"/>
      <c r="H22" s="14"/>
    </row>
    <row r="23" spans="1:8" ht="19.5" customHeight="1">
      <c r="A23" s="99"/>
      <c r="B23" s="99"/>
      <c r="C23" s="99"/>
      <c r="D23" s="96">
        <f>H23+'ธ.ค.61'!D23</f>
        <v>0</v>
      </c>
      <c r="E23" s="100" t="s">
        <v>29</v>
      </c>
      <c r="F23" s="101"/>
      <c r="G23" s="94" t="s">
        <v>59</v>
      </c>
      <c r="H23" s="96">
        <v>0</v>
      </c>
    </row>
    <row r="24" spans="1:8" ht="19.5" customHeight="1">
      <c r="A24" s="99"/>
      <c r="B24" s="99"/>
      <c r="C24" s="99"/>
      <c r="D24" s="96">
        <f>H24+'ธ.ค.61'!D24</f>
        <v>0</v>
      </c>
      <c r="E24" s="100" t="s">
        <v>58</v>
      </c>
      <c r="F24" s="101"/>
      <c r="G24" s="94" t="s">
        <v>60</v>
      </c>
      <c r="H24" s="96">
        <v>0</v>
      </c>
    </row>
    <row r="25" spans="1:8" ht="19.5" customHeight="1">
      <c r="A25" s="99"/>
      <c r="B25" s="99"/>
      <c r="C25" s="99"/>
      <c r="D25" s="96">
        <f>H25+'ธ.ค.61'!D25</f>
        <v>0</v>
      </c>
      <c r="E25" s="102" t="s">
        <v>77</v>
      </c>
      <c r="F25" s="103"/>
      <c r="G25" s="94" t="s">
        <v>78</v>
      </c>
      <c r="H25" s="91">
        <v>0</v>
      </c>
    </row>
    <row r="26" spans="1:8" ht="19.5" customHeight="1">
      <c r="A26" s="99"/>
      <c r="B26" s="99"/>
      <c r="C26" s="99"/>
      <c r="D26" s="96">
        <f>H26+'ม.ค.62'!D26</f>
        <v>163</v>
      </c>
      <c r="E26" s="168" t="s">
        <v>81</v>
      </c>
      <c r="F26" s="169"/>
      <c r="G26" s="94" t="s">
        <v>82</v>
      </c>
      <c r="H26" s="91">
        <v>7</v>
      </c>
    </row>
    <row r="27" spans="1:8" ht="19.5" customHeight="1">
      <c r="A27" s="99"/>
      <c r="B27" s="99"/>
      <c r="C27" s="99"/>
      <c r="D27" s="96">
        <f>H27+'ม.ค.62'!D27</f>
        <v>810792.46</v>
      </c>
      <c r="E27" s="104" t="s">
        <v>76</v>
      </c>
      <c r="F27" s="105"/>
      <c r="G27" s="94" t="s">
        <v>61</v>
      </c>
      <c r="H27" s="96">
        <v>151034.31</v>
      </c>
    </row>
    <row r="28" spans="1:8" ht="19.5" customHeight="1">
      <c r="A28" s="99"/>
      <c r="B28" s="99"/>
      <c r="C28" s="99"/>
      <c r="D28" s="96">
        <f>H28+'ม.ค.62'!D28</f>
        <v>800</v>
      </c>
      <c r="E28" s="170" t="s">
        <v>85</v>
      </c>
      <c r="F28" s="171"/>
      <c r="G28" s="94" t="s">
        <v>86</v>
      </c>
      <c r="H28" s="96">
        <v>0</v>
      </c>
    </row>
    <row r="29" spans="1:8" ht="19.5" customHeight="1">
      <c r="A29" s="99"/>
      <c r="B29" s="99"/>
      <c r="C29" s="99"/>
      <c r="D29" s="96"/>
      <c r="E29" s="166"/>
      <c r="F29" s="167"/>
      <c r="G29" s="94"/>
      <c r="H29" s="96"/>
    </row>
    <row r="30" spans="1:8" ht="19.5" customHeight="1">
      <c r="A30" s="99"/>
      <c r="B30" s="99"/>
      <c r="C30" s="99"/>
      <c r="D30" s="96"/>
      <c r="E30" s="166"/>
      <c r="F30" s="167"/>
      <c r="G30" s="94"/>
      <c r="H30" s="96"/>
    </row>
    <row r="31" spans="1:8" ht="19.5" customHeight="1">
      <c r="A31" s="99"/>
      <c r="B31" s="99"/>
      <c r="C31" s="99"/>
      <c r="D31" s="91"/>
      <c r="E31" s="166"/>
      <c r="F31" s="167"/>
      <c r="G31" s="94"/>
      <c r="H31" s="91"/>
    </row>
    <row r="32" spans="1:8" ht="19.5" customHeight="1">
      <c r="A32" s="99"/>
      <c r="B32" s="99"/>
      <c r="C32" s="99"/>
      <c r="D32" s="91"/>
      <c r="E32" s="166"/>
      <c r="F32" s="167"/>
      <c r="G32" s="94"/>
      <c r="H32" s="91"/>
    </row>
    <row r="33" spans="1:8" ht="19.5" customHeight="1">
      <c r="A33" s="106"/>
      <c r="B33" s="106"/>
      <c r="C33" s="106"/>
      <c r="D33" s="107"/>
      <c r="E33" s="166"/>
      <c r="F33" s="167"/>
      <c r="G33" s="108"/>
      <c r="H33" s="107"/>
    </row>
    <row r="34" spans="1:8" ht="19.5" customHeight="1">
      <c r="A34" s="106"/>
      <c r="B34" s="106"/>
      <c r="C34" s="106"/>
      <c r="D34" s="107"/>
      <c r="E34" s="166"/>
      <c r="F34" s="167"/>
      <c r="G34" s="108"/>
      <c r="H34" s="107"/>
    </row>
    <row r="35" spans="1:8" ht="19.5" customHeight="1">
      <c r="A35" s="106"/>
      <c r="B35" s="106"/>
      <c r="C35" s="106"/>
      <c r="D35" s="107"/>
      <c r="E35" s="109"/>
      <c r="F35" s="110"/>
      <c r="G35" s="108"/>
      <c r="H35" s="107"/>
    </row>
    <row r="36" spans="1:8" ht="19.5" customHeight="1">
      <c r="A36" s="106"/>
      <c r="B36" s="106"/>
      <c r="C36" s="106"/>
      <c r="D36" s="107"/>
      <c r="E36" s="166"/>
      <c r="F36" s="167"/>
      <c r="G36" s="108"/>
      <c r="H36" s="107"/>
    </row>
    <row r="37" spans="1:8" ht="19.5" customHeight="1">
      <c r="A37" s="106"/>
      <c r="B37" s="106"/>
      <c r="C37" s="106"/>
      <c r="D37" s="107"/>
      <c r="E37" s="109"/>
      <c r="F37" s="110"/>
      <c r="G37" s="108"/>
      <c r="H37" s="107"/>
    </row>
    <row r="38" spans="1:8" ht="19.5" customHeight="1">
      <c r="A38" s="106"/>
      <c r="B38" s="106"/>
      <c r="C38" s="106"/>
      <c r="D38" s="107"/>
      <c r="E38" s="109"/>
      <c r="F38" s="110"/>
      <c r="G38" s="108"/>
      <c r="H38" s="107"/>
    </row>
    <row r="39" spans="1:8" ht="19.5" customHeight="1">
      <c r="A39" s="106"/>
      <c r="B39" s="106"/>
      <c r="C39" s="106"/>
      <c r="D39" s="107"/>
      <c r="E39" s="166"/>
      <c r="F39" s="167"/>
      <c r="G39" s="108"/>
      <c r="H39" s="107"/>
    </row>
    <row r="40" spans="1:8" ht="19.5" customHeight="1">
      <c r="A40" s="106"/>
      <c r="B40" s="106"/>
      <c r="C40" s="106"/>
      <c r="D40" s="107"/>
      <c r="E40" s="166"/>
      <c r="F40" s="167"/>
      <c r="G40" s="108"/>
      <c r="H40" s="107"/>
    </row>
    <row r="41" spans="1:8" ht="19.5" customHeight="1">
      <c r="A41" s="106"/>
      <c r="B41" s="106"/>
      <c r="C41" s="106"/>
      <c r="D41" s="107"/>
      <c r="E41" s="166"/>
      <c r="F41" s="167"/>
      <c r="G41" s="108"/>
      <c r="H41" s="107"/>
    </row>
    <row r="42" spans="1:8" ht="19.5" customHeight="1">
      <c r="A42" s="57"/>
      <c r="B42" s="57"/>
      <c r="C42" s="57"/>
      <c r="D42" s="14"/>
      <c r="E42" s="15"/>
      <c r="F42" s="16"/>
      <c r="G42" s="62"/>
      <c r="H42" s="14"/>
    </row>
    <row r="43" spans="1:8" ht="19.5" customHeight="1">
      <c r="A43" s="53">
        <v>0</v>
      </c>
      <c r="B43" s="53">
        <v>0</v>
      </c>
      <c r="C43" s="53">
        <v>0</v>
      </c>
      <c r="D43" s="28">
        <f>SUM(D23:D42)</f>
        <v>811755.46</v>
      </c>
      <c r="E43" s="21"/>
      <c r="F43" s="21"/>
      <c r="G43" s="62"/>
      <c r="H43" s="28">
        <f>SUM(H23:H42)</f>
        <v>151041.31</v>
      </c>
    </row>
    <row r="44" spans="1:8" ht="19.5" customHeight="1" thickBot="1">
      <c r="A44" s="22">
        <f>A21</f>
        <v>39500000</v>
      </c>
      <c r="B44" s="53">
        <v>0</v>
      </c>
      <c r="C44" s="20">
        <f>SUM(A44+B44)</f>
        <v>39500000</v>
      </c>
      <c r="D44" s="20">
        <f>SUM(D21+D43)</f>
        <v>18229788.560000002</v>
      </c>
      <c r="E44" s="145" t="s">
        <v>16</v>
      </c>
      <c r="F44" s="146"/>
      <c r="G44" s="65"/>
      <c r="H44" s="20">
        <f>H21+H43</f>
        <v>2325037.71</v>
      </c>
    </row>
    <row r="45" spans="1:8" ht="19.5" customHeight="1" thickTop="1">
      <c r="A45" s="30"/>
      <c r="B45" s="30"/>
      <c r="C45" s="30"/>
      <c r="D45" s="40"/>
      <c r="E45" s="7"/>
      <c r="F45" s="7"/>
      <c r="G45" s="66"/>
      <c r="H45" s="89" t="s">
        <v>87</v>
      </c>
    </row>
    <row r="46" spans="1:8" ht="37.5" customHeight="1" thickBot="1">
      <c r="A46" s="88"/>
      <c r="B46" s="88"/>
      <c r="C46" s="88"/>
      <c r="D46" s="88"/>
      <c r="E46" s="88"/>
      <c r="F46" s="88"/>
      <c r="G46" s="88"/>
      <c r="H46" s="3"/>
    </row>
    <row r="47" spans="1:8" ht="19.5" customHeight="1" thickTop="1">
      <c r="A47" s="131" t="s">
        <v>2</v>
      </c>
      <c r="B47" s="132"/>
      <c r="C47" s="132"/>
      <c r="D47" s="132"/>
      <c r="E47" s="133"/>
      <c r="F47" s="134"/>
      <c r="G47" s="61"/>
      <c r="H47" s="49" t="s">
        <v>36</v>
      </c>
    </row>
    <row r="48" spans="1:8" ht="19.5" customHeight="1">
      <c r="A48" s="6"/>
      <c r="B48" s="75" t="s">
        <v>31</v>
      </c>
      <c r="C48" s="44"/>
      <c r="D48" s="6"/>
      <c r="E48" s="135" t="s">
        <v>4</v>
      </c>
      <c r="F48" s="130"/>
      <c r="G48" s="62" t="s">
        <v>5</v>
      </c>
      <c r="H48" s="8" t="s">
        <v>7</v>
      </c>
    </row>
    <row r="49" spans="1:8" ht="19.5" customHeight="1">
      <c r="A49" s="18" t="s">
        <v>0</v>
      </c>
      <c r="B49" s="76" t="s">
        <v>33</v>
      </c>
      <c r="C49" s="18" t="s">
        <v>35</v>
      </c>
      <c r="D49" s="8" t="s">
        <v>3</v>
      </c>
      <c r="E49" s="48"/>
      <c r="F49" s="7"/>
      <c r="G49" s="62"/>
      <c r="H49" s="8" t="s">
        <v>37</v>
      </c>
    </row>
    <row r="50" spans="1:8" ht="19.5" customHeight="1" thickBot="1">
      <c r="A50" s="45" t="s">
        <v>32</v>
      </c>
      <c r="B50" s="77" t="s">
        <v>34</v>
      </c>
      <c r="C50" s="45" t="s">
        <v>32</v>
      </c>
      <c r="D50" s="9" t="s">
        <v>1</v>
      </c>
      <c r="E50" s="136"/>
      <c r="F50" s="137"/>
      <c r="G50" s="63" t="s">
        <v>6</v>
      </c>
      <c r="H50" s="9" t="s">
        <v>32</v>
      </c>
    </row>
    <row r="51" spans="1:8" ht="19.5" customHeight="1" thickTop="1">
      <c r="A51" s="31"/>
      <c r="B51" s="33"/>
      <c r="C51" s="33"/>
      <c r="D51" s="11"/>
      <c r="E51" s="32" t="s">
        <v>17</v>
      </c>
      <c r="F51" s="12"/>
      <c r="G51" s="61"/>
      <c r="H51" s="11"/>
    </row>
    <row r="52" spans="1:8" ht="19.5" customHeight="1">
      <c r="A52" s="111">
        <v>10838284</v>
      </c>
      <c r="B52" s="112">
        <v>0</v>
      </c>
      <c r="C52" s="112">
        <f>SUM(A52+B52)</f>
        <v>10838284</v>
      </c>
      <c r="D52" s="113">
        <f>H52+'ม.ค.62'!D51</f>
        <v>4517281</v>
      </c>
      <c r="E52" s="158" t="s">
        <v>41</v>
      </c>
      <c r="F52" s="159"/>
      <c r="G52" s="114" t="s">
        <v>62</v>
      </c>
      <c r="H52" s="113">
        <v>854280</v>
      </c>
    </row>
    <row r="53" spans="1:11" ht="19.5" customHeight="1">
      <c r="A53" s="111">
        <v>2052720</v>
      </c>
      <c r="B53" s="112">
        <v>0</v>
      </c>
      <c r="C53" s="112">
        <f aca="true" t="shared" si="1" ref="C53:C61">SUM(A53+B53)</f>
        <v>2052720</v>
      </c>
      <c r="D53" s="113">
        <f>H53+'ม.ค.62'!D52</f>
        <v>819300</v>
      </c>
      <c r="E53" s="158" t="s">
        <v>80</v>
      </c>
      <c r="F53" s="159"/>
      <c r="G53" s="114" t="s">
        <v>63</v>
      </c>
      <c r="H53" s="113">
        <v>163860</v>
      </c>
      <c r="K53" s="78"/>
    </row>
    <row r="54" spans="1:11" ht="19.5" customHeight="1">
      <c r="A54" s="111">
        <v>8256880</v>
      </c>
      <c r="B54" s="112">
        <v>0</v>
      </c>
      <c r="C54" s="112">
        <f t="shared" si="1"/>
        <v>8256880</v>
      </c>
      <c r="D54" s="113">
        <f>H54+'ม.ค.62'!D53</f>
        <v>2645720</v>
      </c>
      <c r="E54" s="158" t="s">
        <v>42</v>
      </c>
      <c r="F54" s="159"/>
      <c r="G54" s="114" t="s">
        <v>64</v>
      </c>
      <c r="H54" s="113">
        <v>552120</v>
      </c>
      <c r="I54" s="121">
        <f>SUM(H53:H54)</f>
        <v>715980</v>
      </c>
      <c r="K54" s="78"/>
    </row>
    <row r="55" spans="1:8" ht="19.5" customHeight="1">
      <c r="A55" s="111">
        <v>439000</v>
      </c>
      <c r="B55" s="112">
        <v>0</v>
      </c>
      <c r="C55" s="112">
        <f t="shared" si="1"/>
        <v>439000</v>
      </c>
      <c r="D55" s="113">
        <f>H55+'ม.ค.62'!D54</f>
        <v>53200</v>
      </c>
      <c r="E55" s="158" t="s">
        <v>43</v>
      </c>
      <c r="F55" s="159"/>
      <c r="G55" s="114" t="s">
        <v>65</v>
      </c>
      <c r="H55" s="113">
        <v>6700</v>
      </c>
    </row>
    <row r="56" spans="1:8" ht="19.5" customHeight="1">
      <c r="A56" s="111">
        <v>6411400</v>
      </c>
      <c r="B56" s="112">
        <v>0</v>
      </c>
      <c r="C56" s="112">
        <f t="shared" si="1"/>
        <v>6411400</v>
      </c>
      <c r="D56" s="113">
        <f>H56+'ม.ค.62'!D55</f>
        <v>956519.46</v>
      </c>
      <c r="E56" s="158" t="s">
        <v>44</v>
      </c>
      <c r="F56" s="159"/>
      <c r="G56" s="114" t="s">
        <v>66</v>
      </c>
      <c r="H56" s="113">
        <v>243290</v>
      </c>
    </row>
    <row r="57" spans="1:8" ht="19.5" customHeight="1">
      <c r="A57" s="111">
        <v>2561420</v>
      </c>
      <c r="B57" s="112">
        <v>0</v>
      </c>
      <c r="C57" s="112">
        <f t="shared" si="1"/>
        <v>2561420</v>
      </c>
      <c r="D57" s="113">
        <f>H57+'ม.ค.62'!D56</f>
        <v>315107.16000000003</v>
      </c>
      <c r="E57" s="158" t="s">
        <v>45</v>
      </c>
      <c r="F57" s="159"/>
      <c r="G57" s="114" t="s">
        <v>67</v>
      </c>
      <c r="H57" s="115">
        <v>92679.96</v>
      </c>
    </row>
    <row r="58" spans="1:11" ht="19.5" customHeight="1">
      <c r="A58" s="111">
        <v>442000</v>
      </c>
      <c r="B58" s="112">
        <v>0</v>
      </c>
      <c r="C58" s="112">
        <f t="shared" si="1"/>
        <v>442000</v>
      </c>
      <c r="D58" s="113">
        <f>H58+'ม.ค.62'!D57</f>
        <v>70425.63</v>
      </c>
      <c r="E58" s="158" t="s">
        <v>18</v>
      </c>
      <c r="F58" s="159"/>
      <c r="G58" s="114" t="s">
        <v>68</v>
      </c>
      <c r="H58" s="113">
        <v>12925.79</v>
      </c>
      <c r="K58" s="78"/>
    </row>
    <row r="59" spans="1:8" ht="19.5" customHeight="1">
      <c r="A59" s="116">
        <v>1227590</v>
      </c>
      <c r="B59" s="117">
        <v>0</v>
      </c>
      <c r="C59" s="112">
        <f t="shared" si="1"/>
        <v>1227590</v>
      </c>
      <c r="D59" s="113">
        <f>H59+'ม.ค.62'!D58</f>
        <v>201630</v>
      </c>
      <c r="E59" s="158" t="s">
        <v>46</v>
      </c>
      <c r="F59" s="159"/>
      <c r="G59" s="114" t="s">
        <v>69</v>
      </c>
      <c r="H59" s="115">
        <v>0</v>
      </c>
    </row>
    <row r="60" spans="1:11" ht="19.5" customHeight="1">
      <c r="A60" s="116">
        <v>3385000</v>
      </c>
      <c r="B60" s="117">
        <v>0</v>
      </c>
      <c r="C60" s="112">
        <f t="shared" si="1"/>
        <v>3385000</v>
      </c>
      <c r="D60" s="113">
        <f>H60+'ม.ค.62'!D59</f>
        <v>0</v>
      </c>
      <c r="E60" s="158" t="s">
        <v>47</v>
      </c>
      <c r="F60" s="159"/>
      <c r="G60" s="114" t="s">
        <v>70</v>
      </c>
      <c r="H60" s="115">
        <v>0</v>
      </c>
      <c r="K60" s="78"/>
    </row>
    <row r="61" spans="1:8" ht="19.5" customHeight="1">
      <c r="A61" s="86">
        <v>3885706</v>
      </c>
      <c r="B61" s="33">
        <v>0</v>
      </c>
      <c r="C61" s="33">
        <f t="shared" si="1"/>
        <v>3885706</v>
      </c>
      <c r="D61" s="14">
        <f>H61+'ม.ค.62'!D60</f>
        <v>1807602.23</v>
      </c>
      <c r="E61" s="142" t="s">
        <v>48</v>
      </c>
      <c r="F61" s="143"/>
      <c r="G61" s="67">
        <v>56100000</v>
      </c>
      <c r="H61" s="17">
        <v>1247602.23</v>
      </c>
    </row>
    <row r="62" spans="1:8" ht="19.5" customHeight="1" thickBot="1">
      <c r="A62" s="35">
        <f>SUM(A52:A61)</f>
        <v>39500000</v>
      </c>
      <c r="B62" s="35">
        <f>SUM(B52:B61)</f>
        <v>0</v>
      </c>
      <c r="C62" s="35">
        <f>SUM(C52:C61)</f>
        <v>39500000</v>
      </c>
      <c r="D62" s="35">
        <f>SUM(D52:D61)</f>
        <v>11386785.480000002</v>
      </c>
      <c r="E62" s="10"/>
      <c r="F62" s="15"/>
      <c r="G62" s="62"/>
      <c r="H62" s="20">
        <f>SUM(H52:H61)</f>
        <v>3173457.98</v>
      </c>
    </row>
    <row r="63" spans="1:8" ht="19.5" customHeight="1" thickTop="1">
      <c r="A63" s="54"/>
      <c r="B63" s="54"/>
      <c r="C63" s="54"/>
      <c r="D63" s="37"/>
      <c r="E63" s="138"/>
      <c r="F63" s="144"/>
      <c r="G63" s="62"/>
      <c r="H63" s="17"/>
    </row>
    <row r="64" spans="1:8" ht="19.5" customHeight="1">
      <c r="A64" s="118"/>
      <c r="B64" s="118"/>
      <c r="C64" s="118"/>
      <c r="D64" s="113">
        <f>H64+'ม.ค.62'!D63</f>
        <v>377000</v>
      </c>
      <c r="E64" s="160" t="s">
        <v>19</v>
      </c>
      <c r="F64" s="162"/>
      <c r="G64" s="114" t="s">
        <v>71</v>
      </c>
      <c r="H64" s="115">
        <v>377000</v>
      </c>
    </row>
    <row r="65" spans="1:8" ht="19.5" customHeight="1">
      <c r="A65" s="118"/>
      <c r="B65" s="118"/>
      <c r="C65" s="118"/>
      <c r="D65" s="113">
        <f>H65+'ม.ค.62'!D64</f>
        <v>4700</v>
      </c>
      <c r="E65" s="160" t="s">
        <v>73</v>
      </c>
      <c r="F65" s="172"/>
      <c r="G65" s="114" t="s">
        <v>74</v>
      </c>
      <c r="H65" s="115">
        <v>4700</v>
      </c>
    </row>
    <row r="66" spans="1:11" ht="19.5" customHeight="1">
      <c r="A66" s="118"/>
      <c r="B66" s="118"/>
      <c r="C66" s="118"/>
      <c r="D66" s="113">
        <f>H66+'ม.ค.62'!D65</f>
        <v>0</v>
      </c>
      <c r="E66" s="160" t="s">
        <v>72</v>
      </c>
      <c r="F66" s="161"/>
      <c r="G66" s="114" t="s">
        <v>75</v>
      </c>
      <c r="H66" s="115">
        <v>0</v>
      </c>
      <c r="K66" s="42">
        <v>1696587.18</v>
      </c>
    </row>
    <row r="67" spans="1:11" ht="19.5" customHeight="1">
      <c r="A67" s="118"/>
      <c r="B67" s="118"/>
      <c r="C67" s="118"/>
      <c r="D67" s="113">
        <f>H67+'ม.ค.62'!D66</f>
        <v>43319.08</v>
      </c>
      <c r="E67" s="160" t="s">
        <v>27</v>
      </c>
      <c r="F67" s="162"/>
      <c r="G67" s="114" t="s">
        <v>59</v>
      </c>
      <c r="H67" s="115">
        <v>0</v>
      </c>
      <c r="K67" s="85">
        <f>H62+H67</f>
        <v>3173457.98</v>
      </c>
    </row>
    <row r="68" spans="1:11" ht="19.5" customHeight="1">
      <c r="A68" s="118"/>
      <c r="B68" s="118"/>
      <c r="C68" s="118"/>
      <c r="D68" s="113">
        <f>H68+'ม.ค.62'!D67</f>
        <v>815955.9299999999</v>
      </c>
      <c r="E68" s="163" t="s">
        <v>26</v>
      </c>
      <c r="F68" s="162"/>
      <c r="G68" s="114" t="s">
        <v>61</v>
      </c>
      <c r="H68" s="115">
        <v>179083.7</v>
      </c>
      <c r="K68" s="85">
        <f>K66-K67</f>
        <v>-1476870.8</v>
      </c>
    </row>
    <row r="69" spans="1:11" ht="19.5" customHeight="1">
      <c r="A69" s="118"/>
      <c r="B69" s="118"/>
      <c r="C69" s="118"/>
      <c r="D69" s="113">
        <f>H69+'ม.ค.62'!D68</f>
        <v>0</v>
      </c>
      <c r="E69" s="164" t="s">
        <v>25</v>
      </c>
      <c r="F69" s="165"/>
      <c r="G69" s="114" t="s">
        <v>79</v>
      </c>
      <c r="H69" s="115">
        <v>0</v>
      </c>
      <c r="K69" s="24"/>
    </row>
    <row r="70" spans="1:8" ht="19.5" customHeight="1">
      <c r="A70" s="118"/>
      <c r="B70" s="118"/>
      <c r="C70" s="118"/>
      <c r="D70" s="113"/>
      <c r="E70" s="156"/>
      <c r="F70" s="157"/>
      <c r="G70" s="114"/>
      <c r="H70" s="115"/>
    </row>
    <row r="71" spans="1:8" ht="19.5" customHeight="1">
      <c r="A71" s="118"/>
      <c r="B71" s="118"/>
      <c r="C71" s="118"/>
      <c r="D71" s="115"/>
      <c r="E71" s="156"/>
      <c r="F71" s="157"/>
      <c r="G71" s="114"/>
      <c r="H71" s="115"/>
    </row>
    <row r="72" spans="1:8" ht="19.5" customHeight="1">
      <c r="A72" s="118"/>
      <c r="B72" s="118"/>
      <c r="C72" s="118"/>
      <c r="D72" s="115"/>
      <c r="E72" s="156"/>
      <c r="F72" s="157"/>
      <c r="G72" s="114"/>
      <c r="H72" s="115"/>
    </row>
    <row r="73" spans="1:8" ht="19.5" customHeight="1">
      <c r="A73" s="118"/>
      <c r="B73" s="118"/>
      <c r="C73" s="118"/>
      <c r="D73" s="115"/>
      <c r="E73" s="156"/>
      <c r="F73" s="157"/>
      <c r="G73" s="114"/>
      <c r="H73" s="115"/>
    </row>
    <row r="74" spans="1:8" ht="19.5" customHeight="1">
      <c r="A74" s="118"/>
      <c r="B74" s="118"/>
      <c r="C74" s="118"/>
      <c r="D74" s="115"/>
      <c r="E74" s="156"/>
      <c r="F74" s="157"/>
      <c r="G74" s="114"/>
      <c r="H74" s="115"/>
    </row>
    <row r="75" spans="1:8" ht="19.5" customHeight="1">
      <c r="A75" s="118"/>
      <c r="B75" s="118"/>
      <c r="C75" s="118"/>
      <c r="D75" s="115"/>
      <c r="E75" s="156"/>
      <c r="F75" s="157"/>
      <c r="G75" s="114"/>
      <c r="H75" s="115"/>
    </row>
    <row r="76" spans="1:8" ht="19.5" customHeight="1">
      <c r="A76" s="118"/>
      <c r="B76" s="118"/>
      <c r="C76" s="118"/>
      <c r="D76" s="115"/>
      <c r="E76" s="119"/>
      <c r="F76" s="120"/>
      <c r="G76" s="114"/>
      <c r="H76" s="115"/>
    </row>
    <row r="77" spans="1:8" ht="19.5" customHeight="1">
      <c r="A77" s="118"/>
      <c r="B77" s="118"/>
      <c r="C77" s="118"/>
      <c r="D77" s="115"/>
      <c r="E77" s="156"/>
      <c r="F77" s="157"/>
      <c r="G77" s="114"/>
      <c r="H77" s="115"/>
    </row>
    <row r="78" spans="1:8" ht="19.5" customHeight="1">
      <c r="A78" s="118"/>
      <c r="B78" s="118"/>
      <c r="C78" s="118"/>
      <c r="D78" s="115"/>
      <c r="E78" s="119"/>
      <c r="F78" s="120"/>
      <c r="G78" s="114"/>
      <c r="H78" s="115"/>
    </row>
    <row r="79" spans="1:8" ht="19.5" customHeight="1">
      <c r="A79" s="118"/>
      <c r="B79" s="118"/>
      <c r="C79" s="118"/>
      <c r="D79" s="115"/>
      <c r="E79" s="156"/>
      <c r="F79" s="157"/>
      <c r="G79" s="114"/>
      <c r="H79" s="115"/>
    </row>
    <row r="80" spans="1:8" ht="19.5" customHeight="1">
      <c r="A80" s="118"/>
      <c r="B80" s="118"/>
      <c r="C80" s="118"/>
      <c r="D80" s="115"/>
      <c r="E80" s="119"/>
      <c r="F80" s="120"/>
      <c r="G80" s="114"/>
      <c r="H80" s="115"/>
    </row>
    <row r="81" spans="1:8" ht="19.5" customHeight="1">
      <c r="A81" s="118"/>
      <c r="B81" s="118"/>
      <c r="C81" s="118"/>
      <c r="D81" s="115"/>
      <c r="E81" s="119"/>
      <c r="F81" s="120"/>
      <c r="G81" s="114"/>
      <c r="H81" s="115"/>
    </row>
    <row r="82" spans="1:8" ht="19.5" customHeight="1">
      <c r="A82" s="11"/>
      <c r="B82" s="11"/>
      <c r="C82" s="11"/>
      <c r="D82" s="17"/>
      <c r="E82" s="138"/>
      <c r="F82" s="139"/>
      <c r="G82" s="62"/>
      <c r="H82" s="17"/>
    </row>
    <row r="83" spans="1:8" ht="19.5" customHeight="1">
      <c r="A83" s="28">
        <v>0</v>
      </c>
      <c r="B83" s="28">
        <v>0</v>
      </c>
      <c r="C83" s="28">
        <v>0</v>
      </c>
      <c r="D83" s="38">
        <f>SUM(D64:D82)</f>
        <v>1240975.01</v>
      </c>
      <c r="E83" s="21"/>
      <c r="F83" s="15"/>
      <c r="G83" s="68"/>
      <c r="H83" s="38">
        <f>SUM(H64:H82)</f>
        <v>560783.7</v>
      </c>
    </row>
    <row r="84" spans="1:8" ht="19.5" customHeight="1" thickBot="1">
      <c r="A84" s="20">
        <f>A62</f>
        <v>39500000</v>
      </c>
      <c r="B84" s="28">
        <v>0</v>
      </c>
      <c r="C84" s="35">
        <f>SUM(A84+B84)</f>
        <v>39500000</v>
      </c>
      <c r="D84" s="29">
        <f>SUM(D62+D83)</f>
        <v>12627760.490000002</v>
      </c>
      <c r="E84" s="140" t="s">
        <v>20</v>
      </c>
      <c r="F84" s="141"/>
      <c r="G84" s="69"/>
      <c r="H84" s="38">
        <f>H62+H83</f>
        <v>3734241.6799999997</v>
      </c>
    </row>
    <row r="85" spans="1:8" ht="19.5" customHeight="1" thickTop="1">
      <c r="A85" s="40"/>
      <c r="B85" s="40"/>
      <c r="C85" s="40"/>
      <c r="D85" s="28">
        <f>SUM(D44-D84)</f>
        <v>5602028.07</v>
      </c>
      <c r="E85" s="130" t="s">
        <v>21</v>
      </c>
      <c r="F85" s="130"/>
      <c r="G85" s="70"/>
      <c r="H85" s="28">
        <f>H44-H84</f>
        <v>-1409203.9699999997</v>
      </c>
    </row>
    <row r="86" spans="1:8" ht="19.5" customHeight="1">
      <c r="A86" s="40"/>
      <c r="B86" s="40"/>
      <c r="C86" s="40"/>
      <c r="D86" s="39"/>
      <c r="E86" s="130" t="s">
        <v>22</v>
      </c>
      <c r="F86" s="130"/>
      <c r="G86" s="70"/>
      <c r="H86" s="39"/>
    </row>
    <row r="87" spans="1:8" ht="19.5" customHeight="1">
      <c r="A87" s="40"/>
      <c r="B87" s="40"/>
      <c r="C87" s="40"/>
      <c r="D87" s="47">
        <v>0</v>
      </c>
      <c r="E87" s="130" t="s">
        <v>23</v>
      </c>
      <c r="F87" s="130"/>
      <c r="G87" s="70"/>
      <c r="H87" s="11">
        <v>0</v>
      </c>
    </row>
    <row r="88" spans="1:11" ht="19.5" customHeight="1">
      <c r="A88" s="5"/>
      <c r="B88" s="5"/>
      <c r="C88" s="5"/>
      <c r="D88" s="28">
        <f>SUM(D10+D44-D84)</f>
        <v>50619639.22</v>
      </c>
      <c r="E88" s="130" t="s">
        <v>24</v>
      </c>
      <c r="F88" s="130"/>
      <c r="G88" s="71"/>
      <c r="H88" s="28">
        <f>H10+H44-H84</f>
        <v>50619639.22</v>
      </c>
      <c r="K88" s="79">
        <v>50178379.67</v>
      </c>
    </row>
    <row r="89" spans="1:11" ht="19.5" customHeight="1">
      <c r="A89" s="5"/>
      <c r="B89" s="5"/>
      <c r="C89" s="5"/>
      <c r="D89" s="40"/>
      <c r="E89" s="7"/>
      <c r="F89" s="7"/>
      <c r="G89" s="71"/>
      <c r="H89" s="40"/>
      <c r="K89" s="85">
        <f>K88-H88</f>
        <v>-441259.549999997</v>
      </c>
    </row>
    <row r="90" spans="1:8" ht="19.5" customHeight="1">
      <c r="A90" s="41"/>
      <c r="B90" s="41"/>
      <c r="C90" s="41"/>
      <c r="D90" s="41"/>
      <c r="E90" s="4"/>
      <c r="F90" s="4"/>
      <c r="G90" s="72"/>
      <c r="H90" s="41"/>
    </row>
    <row r="91" spans="1:8" ht="19.5" customHeight="1">
      <c r="A91" s="128"/>
      <c r="B91" s="128"/>
      <c r="C91" s="128"/>
      <c r="D91" s="129"/>
      <c r="E91" s="129"/>
      <c r="F91" s="129"/>
      <c r="G91" s="129"/>
      <c r="H91" s="129"/>
    </row>
    <row r="92" spans="1:8" ht="19.5" customHeight="1">
      <c r="A92" s="128"/>
      <c r="B92" s="128"/>
      <c r="C92" s="128"/>
      <c r="D92" s="129"/>
      <c r="E92" s="129"/>
      <c r="F92" s="129"/>
      <c r="G92" s="129"/>
      <c r="H92" s="129"/>
    </row>
    <row r="93" spans="1:8" ht="19.5" customHeight="1">
      <c r="A93" s="128"/>
      <c r="B93" s="128"/>
      <c r="C93" s="128"/>
      <c r="D93" s="129"/>
      <c r="E93" s="129"/>
      <c r="F93" s="129"/>
      <c r="G93" s="129"/>
      <c r="H93" s="129"/>
    </row>
    <row r="94" spans="1:8" ht="19.5" customHeight="1">
      <c r="A94" s="42"/>
      <c r="B94" s="42"/>
      <c r="C94" s="42"/>
      <c r="D94" s="42"/>
      <c r="E94" s="24"/>
      <c r="F94" s="24"/>
      <c r="G94" s="73"/>
      <c r="H94" s="42"/>
    </row>
    <row r="95" ht="19.5" customHeight="1"/>
    <row r="96" ht="19.5" customHeight="1"/>
    <row r="97" ht="19.5" customHeight="1"/>
    <row r="98" ht="21.75" customHeight="1"/>
    <row r="99" ht="21.75" customHeight="1"/>
  </sheetData>
  <sheetProtection/>
  <mergeCells count="59">
    <mergeCell ref="E87:F87"/>
    <mergeCell ref="E88:F88"/>
    <mergeCell ref="A91:H91"/>
    <mergeCell ref="A92:H92"/>
    <mergeCell ref="A93:H93"/>
    <mergeCell ref="E60:F60"/>
    <mergeCell ref="E70:F70"/>
    <mergeCell ref="E71:F71"/>
    <mergeCell ref="E72:F72"/>
    <mergeCell ref="E77:F77"/>
    <mergeCell ref="E86:F86"/>
    <mergeCell ref="E36:F36"/>
    <mergeCell ref="E39:F39"/>
    <mergeCell ref="E40:F40"/>
    <mergeCell ref="E41:F41"/>
    <mergeCell ref="E44:F44"/>
    <mergeCell ref="E61:F61"/>
    <mergeCell ref="E63:F63"/>
    <mergeCell ref="E64:F64"/>
    <mergeCell ref="E65:F65"/>
    <mergeCell ref="E47:F47"/>
    <mergeCell ref="A5:H5"/>
    <mergeCell ref="A6:D6"/>
    <mergeCell ref="E7:F7"/>
    <mergeCell ref="E9:F9"/>
    <mergeCell ref="E26:F26"/>
    <mergeCell ref="E31:F31"/>
    <mergeCell ref="E6:F6"/>
    <mergeCell ref="E28:F28"/>
    <mergeCell ref="E53:F53"/>
    <mergeCell ref="E54:F54"/>
    <mergeCell ref="E56:F56"/>
    <mergeCell ref="A2:H2"/>
    <mergeCell ref="A3:H3"/>
    <mergeCell ref="A4:H4"/>
    <mergeCell ref="E29:F29"/>
    <mergeCell ref="E30:F30"/>
    <mergeCell ref="E32:F32"/>
    <mergeCell ref="A47:D47"/>
    <mergeCell ref="E74:F74"/>
    <mergeCell ref="E69:F69"/>
    <mergeCell ref="E73:F73"/>
    <mergeCell ref="E33:F33"/>
    <mergeCell ref="E34:F34"/>
    <mergeCell ref="E59:F59"/>
    <mergeCell ref="E55:F55"/>
    <mergeCell ref="E48:F48"/>
    <mergeCell ref="E50:F50"/>
    <mergeCell ref="E52:F52"/>
    <mergeCell ref="E84:F84"/>
    <mergeCell ref="E85:F85"/>
    <mergeCell ref="E75:F75"/>
    <mergeCell ref="E79:F79"/>
    <mergeCell ref="E82:F82"/>
    <mergeCell ref="E57:F57"/>
    <mergeCell ref="E58:F58"/>
    <mergeCell ref="E66:F66"/>
    <mergeCell ref="E67:F67"/>
    <mergeCell ref="E68:F68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FF"/>
  </sheetPr>
  <dimension ref="A1:K94"/>
  <sheetViews>
    <sheetView workbookViewId="0" topLeftCell="A1">
      <selection activeCell="J14" sqref="J14"/>
    </sheetView>
  </sheetViews>
  <sheetFormatPr defaultColWidth="9.140625" defaultRowHeight="21.75"/>
  <cols>
    <col min="1" max="1" width="15.57421875" style="43" customWidth="1"/>
    <col min="2" max="2" width="13.00390625" style="43" customWidth="1"/>
    <col min="3" max="3" width="15.7109375" style="43" customWidth="1"/>
    <col min="4" max="4" width="15.57421875" style="43" customWidth="1"/>
    <col min="5" max="5" width="9.140625" style="3" customWidth="1"/>
    <col min="6" max="6" width="23.7109375" style="3" customWidth="1"/>
    <col min="7" max="7" width="9.421875" style="74" customWidth="1"/>
    <col min="8" max="8" width="15.7109375" style="43" customWidth="1"/>
    <col min="9" max="9" width="14.00390625" style="3" bestFit="1" customWidth="1"/>
    <col min="10" max="10" width="9.140625" style="3" customWidth="1"/>
    <col min="11" max="11" width="17.00390625" style="3" bestFit="1" customWidth="1"/>
    <col min="12" max="16384" width="9.140625" style="3" customWidth="1"/>
  </cols>
  <sheetData>
    <row r="1" spans="1:8" ht="19.5" customHeight="1">
      <c r="A1" s="88"/>
      <c r="B1" s="88"/>
      <c r="C1" s="88"/>
      <c r="D1" s="88"/>
      <c r="E1" s="88"/>
      <c r="F1" s="88"/>
      <c r="G1" s="88"/>
      <c r="H1" s="89" t="s">
        <v>88</v>
      </c>
    </row>
    <row r="2" spans="1:8" ht="52.5" customHeight="1">
      <c r="A2" s="147" t="s">
        <v>84</v>
      </c>
      <c r="B2" s="147"/>
      <c r="C2" s="147"/>
      <c r="D2" s="147"/>
      <c r="E2" s="147"/>
      <c r="F2" s="147"/>
      <c r="G2" s="147"/>
      <c r="H2" s="147"/>
    </row>
    <row r="3" spans="1:8" ht="19.5" customHeight="1">
      <c r="A3" s="147" t="s">
        <v>83</v>
      </c>
      <c r="B3" s="147"/>
      <c r="C3" s="147"/>
      <c r="D3" s="147"/>
      <c r="E3" s="147"/>
      <c r="F3" s="147"/>
      <c r="G3" s="147"/>
      <c r="H3" s="147"/>
    </row>
    <row r="4" spans="1:8" ht="19.5" customHeight="1">
      <c r="A4" s="147" t="s">
        <v>40</v>
      </c>
      <c r="B4" s="147"/>
      <c r="C4" s="147"/>
      <c r="D4" s="147"/>
      <c r="E4" s="147"/>
      <c r="F4" s="147"/>
      <c r="G4" s="147"/>
      <c r="H4" s="147"/>
    </row>
    <row r="5" spans="1:8" ht="19.5" customHeight="1" thickBot="1">
      <c r="A5" s="137" t="s">
        <v>94</v>
      </c>
      <c r="B5" s="137"/>
      <c r="C5" s="137"/>
      <c r="D5" s="137"/>
      <c r="E5" s="137"/>
      <c r="F5" s="137"/>
      <c r="G5" s="137"/>
      <c r="H5" s="137"/>
    </row>
    <row r="6" spans="1:8" ht="19.5" customHeight="1" thickTop="1">
      <c r="A6" s="131" t="s">
        <v>2</v>
      </c>
      <c r="B6" s="132"/>
      <c r="C6" s="132"/>
      <c r="D6" s="132"/>
      <c r="E6" s="133"/>
      <c r="F6" s="134"/>
      <c r="G6" s="61"/>
      <c r="H6" s="49" t="s">
        <v>36</v>
      </c>
    </row>
    <row r="7" spans="1:8" ht="19.5" customHeight="1">
      <c r="A7" s="6"/>
      <c r="B7" s="75" t="s">
        <v>31</v>
      </c>
      <c r="C7" s="44"/>
      <c r="D7" s="6"/>
      <c r="E7" s="130" t="s">
        <v>4</v>
      </c>
      <c r="F7" s="130"/>
      <c r="G7" s="62" t="s">
        <v>38</v>
      </c>
      <c r="H7" s="8" t="s">
        <v>7</v>
      </c>
    </row>
    <row r="8" spans="1:8" ht="19.5" customHeight="1">
      <c r="A8" s="18" t="s">
        <v>0</v>
      </c>
      <c r="B8" s="76" t="s">
        <v>33</v>
      </c>
      <c r="C8" s="18" t="s">
        <v>35</v>
      </c>
      <c r="D8" s="8" t="s">
        <v>3</v>
      </c>
      <c r="E8" s="7"/>
      <c r="F8" s="7"/>
      <c r="G8" s="62"/>
      <c r="H8" s="8" t="s">
        <v>37</v>
      </c>
    </row>
    <row r="9" spans="1:8" ht="19.5" customHeight="1" thickBot="1">
      <c r="A9" s="45" t="s">
        <v>32</v>
      </c>
      <c r="B9" s="77" t="s">
        <v>34</v>
      </c>
      <c r="C9" s="45" t="s">
        <v>32</v>
      </c>
      <c r="D9" s="9" t="s">
        <v>32</v>
      </c>
      <c r="E9" s="137"/>
      <c r="F9" s="137"/>
      <c r="G9" s="63"/>
      <c r="H9" s="9" t="s">
        <v>32</v>
      </c>
    </row>
    <row r="10" spans="1:11" ht="19.5" customHeight="1" thickTop="1">
      <c r="A10" s="33"/>
      <c r="B10" s="33"/>
      <c r="C10" s="33"/>
      <c r="D10" s="11">
        <v>45017611.15</v>
      </c>
      <c r="E10" s="50" t="s">
        <v>8</v>
      </c>
      <c r="F10" s="12"/>
      <c r="G10" s="61"/>
      <c r="H10" s="82">
        <v>50619639.22</v>
      </c>
      <c r="K10" s="79">
        <v>42765168.24</v>
      </c>
    </row>
    <row r="11" spans="1:8" ht="19.5" customHeight="1">
      <c r="A11" s="33"/>
      <c r="B11" s="33"/>
      <c r="C11" s="33"/>
      <c r="D11" s="11"/>
      <c r="E11" s="34" t="s">
        <v>28</v>
      </c>
      <c r="F11" s="13"/>
      <c r="G11" s="62"/>
      <c r="H11" s="11"/>
    </row>
    <row r="12" spans="1:8" ht="19.5" customHeight="1">
      <c r="A12" s="90">
        <v>320000</v>
      </c>
      <c r="B12" s="90">
        <v>0</v>
      </c>
      <c r="C12" s="90">
        <f>SUM(A12+B12)</f>
        <v>320000</v>
      </c>
      <c r="D12" s="91">
        <f>H12+'ก.พ.62'!D12</f>
        <v>254125</v>
      </c>
      <c r="E12" s="92" t="s">
        <v>9</v>
      </c>
      <c r="F12" s="93"/>
      <c r="G12" s="94" t="s">
        <v>49</v>
      </c>
      <c r="H12" s="91">
        <v>165560</v>
      </c>
    </row>
    <row r="13" spans="1:8" ht="19.5" customHeight="1">
      <c r="A13" s="90">
        <v>289500</v>
      </c>
      <c r="B13" s="90">
        <v>0</v>
      </c>
      <c r="C13" s="90">
        <f aca="true" t="shared" si="0" ref="C13:C21">SUM(A13+B13)</f>
        <v>289500</v>
      </c>
      <c r="D13" s="91">
        <f>H13+'ก.พ.62'!D13</f>
        <v>97275.2</v>
      </c>
      <c r="E13" s="92" t="s">
        <v>10</v>
      </c>
      <c r="F13" s="93"/>
      <c r="G13" s="94" t="s">
        <v>50</v>
      </c>
      <c r="H13" s="91">
        <v>2790.2</v>
      </c>
    </row>
    <row r="14" spans="1:8" ht="19.5" customHeight="1">
      <c r="A14" s="95">
        <v>400000</v>
      </c>
      <c r="B14" s="95">
        <v>0</v>
      </c>
      <c r="C14" s="90">
        <f t="shared" si="0"/>
        <v>400000</v>
      </c>
      <c r="D14" s="91">
        <f>H14+'ก.พ.62'!D14</f>
        <v>100391.26000000001</v>
      </c>
      <c r="E14" s="92" t="s">
        <v>11</v>
      </c>
      <c r="F14" s="93"/>
      <c r="G14" s="94" t="s">
        <v>51</v>
      </c>
      <c r="H14" s="96">
        <v>66144.64</v>
      </c>
    </row>
    <row r="15" spans="1:8" ht="19.5" customHeight="1">
      <c r="A15" s="97">
        <v>0</v>
      </c>
      <c r="B15" s="97">
        <v>0</v>
      </c>
      <c r="C15" s="90">
        <f t="shared" si="0"/>
        <v>0</v>
      </c>
      <c r="D15" s="91">
        <f>H15+'ก.พ.62'!D15</f>
        <v>0</v>
      </c>
      <c r="E15" s="98" t="s">
        <v>12</v>
      </c>
      <c r="F15" s="93"/>
      <c r="G15" s="94" t="s">
        <v>52</v>
      </c>
      <c r="H15" s="96">
        <v>0</v>
      </c>
    </row>
    <row r="16" spans="1:8" ht="19.5" customHeight="1">
      <c r="A16" s="95">
        <v>101500</v>
      </c>
      <c r="B16" s="95">
        <v>0</v>
      </c>
      <c r="C16" s="90">
        <f t="shared" si="0"/>
        <v>101500</v>
      </c>
      <c r="D16" s="91">
        <f>H16+'ก.พ.62'!D16</f>
        <v>1660</v>
      </c>
      <c r="E16" s="92" t="s">
        <v>13</v>
      </c>
      <c r="F16" s="93"/>
      <c r="G16" s="94" t="s">
        <v>53</v>
      </c>
      <c r="H16" s="96">
        <v>1560</v>
      </c>
    </row>
    <row r="17" spans="1:8" ht="19.5" customHeight="1">
      <c r="A17" s="97">
        <v>1000</v>
      </c>
      <c r="B17" s="97">
        <v>0</v>
      </c>
      <c r="C17" s="90">
        <f t="shared" si="0"/>
        <v>1000</v>
      </c>
      <c r="D17" s="91">
        <f>H17+'ก.พ.62'!D17</f>
        <v>0</v>
      </c>
      <c r="E17" s="92" t="s">
        <v>14</v>
      </c>
      <c r="F17" s="93"/>
      <c r="G17" s="94" t="s">
        <v>54</v>
      </c>
      <c r="H17" s="96">
        <v>0</v>
      </c>
    </row>
    <row r="18" spans="1:8" ht="19.5" customHeight="1">
      <c r="A18" s="95">
        <v>20388000</v>
      </c>
      <c r="B18" s="95">
        <v>0</v>
      </c>
      <c r="C18" s="90">
        <f t="shared" si="0"/>
        <v>20388000</v>
      </c>
      <c r="D18" s="91">
        <f>H18+'ก.พ.62'!D18</f>
        <v>8898261.98</v>
      </c>
      <c r="E18" s="92" t="s">
        <v>15</v>
      </c>
      <c r="F18" s="93"/>
      <c r="G18" s="94" t="s">
        <v>55</v>
      </c>
      <c r="H18" s="96">
        <v>2577277.5</v>
      </c>
    </row>
    <row r="19" spans="1:8" ht="19.5" customHeight="1">
      <c r="A19" s="95">
        <v>18000000</v>
      </c>
      <c r="B19" s="95">
        <v>0</v>
      </c>
      <c r="C19" s="90">
        <f t="shared" si="0"/>
        <v>18000000</v>
      </c>
      <c r="D19" s="91">
        <f>H19+'ก.พ.62'!D19</f>
        <v>10851652</v>
      </c>
      <c r="E19" s="92" t="s">
        <v>30</v>
      </c>
      <c r="F19" s="93"/>
      <c r="G19" s="94" t="s">
        <v>56</v>
      </c>
      <c r="H19" s="96">
        <v>0</v>
      </c>
    </row>
    <row r="20" spans="1:8" ht="19.5" customHeight="1">
      <c r="A20" s="46">
        <v>0</v>
      </c>
      <c r="B20" s="46">
        <v>0</v>
      </c>
      <c r="C20" s="33">
        <f t="shared" si="0"/>
        <v>0</v>
      </c>
      <c r="D20" s="14">
        <f>H20+'ก.พ.62'!D20</f>
        <v>28000</v>
      </c>
      <c r="E20" s="56" t="s">
        <v>39</v>
      </c>
      <c r="F20" s="26"/>
      <c r="G20" s="62" t="s">
        <v>57</v>
      </c>
      <c r="H20" s="19">
        <v>0</v>
      </c>
    </row>
    <row r="21" spans="1:8" ht="19.5" customHeight="1" thickBot="1">
      <c r="A21" s="36">
        <f>SUM(A12:A20)</f>
        <v>39500000</v>
      </c>
      <c r="B21" s="36">
        <f>SUM(B12:B20)</f>
        <v>0</v>
      </c>
      <c r="C21" s="20">
        <f t="shared" si="0"/>
        <v>39500000</v>
      </c>
      <c r="D21" s="20">
        <f>SUM(D12:D20)</f>
        <v>20231365.44</v>
      </c>
      <c r="E21" s="21"/>
      <c r="F21" s="21"/>
      <c r="G21" s="62"/>
      <c r="H21" s="22">
        <f>SUM(H12:H20)</f>
        <v>2813332.34</v>
      </c>
    </row>
    <row r="22" spans="1:8" ht="19.5" customHeight="1" thickTop="1">
      <c r="A22" s="54"/>
      <c r="B22" s="54"/>
      <c r="C22" s="54"/>
      <c r="D22" s="23"/>
      <c r="E22" s="24"/>
      <c r="F22" s="21"/>
      <c r="G22" s="62"/>
      <c r="H22" s="14"/>
    </row>
    <row r="23" spans="1:8" ht="19.5" customHeight="1">
      <c r="A23" s="99"/>
      <c r="B23" s="99"/>
      <c r="C23" s="99"/>
      <c r="D23" s="91">
        <f>H23+'ก.พ.62'!D23</f>
        <v>0</v>
      </c>
      <c r="E23" s="100" t="s">
        <v>29</v>
      </c>
      <c r="F23" s="101"/>
      <c r="G23" s="94" t="s">
        <v>59</v>
      </c>
      <c r="H23" s="96">
        <v>0</v>
      </c>
    </row>
    <row r="24" spans="1:8" ht="19.5" customHeight="1">
      <c r="A24" s="99"/>
      <c r="B24" s="99"/>
      <c r="C24" s="99"/>
      <c r="D24" s="91">
        <f>H24+'ก.พ.62'!D24</f>
        <v>0</v>
      </c>
      <c r="E24" s="100" t="s">
        <v>58</v>
      </c>
      <c r="F24" s="101"/>
      <c r="G24" s="94" t="s">
        <v>60</v>
      </c>
      <c r="H24" s="96">
        <v>0</v>
      </c>
    </row>
    <row r="25" spans="1:8" ht="19.5" customHeight="1">
      <c r="A25" s="99"/>
      <c r="B25" s="99"/>
      <c r="C25" s="99"/>
      <c r="D25" s="91">
        <f>H25+'ก.พ.62'!D25</f>
        <v>0</v>
      </c>
      <c r="E25" s="126" t="s">
        <v>77</v>
      </c>
      <c r="F25" s="127"/>
      <c r="G25" s="94" t="s">
        <v>78</v>
      </c>
      <c r="H25" s="91">
        <v>0</v>
      </c>
    </row>
    <row r="26" spans="1:8" ht="19.5" customHeight="1">
      <c r="A26" s="99"/>
      <c r="B26" s="99"/>
      <c r="C26" s="99"/>
      <c r="D26" s="91">
        <f>H26+'ก.พ.62'!D26</f>
        <v>163</v>
      </c>
      <c r="E26" s="168" t="s">
        <v>81</v>
      </c>
      <c r="F26" s="169"/>
      <c r="G26" s="94" t="s">
        <v>82</v>
      </c>
      <c r="H26" s="91">
        <v>0</v>
      </c>
    </row>
    <row r="27" spans="1:8" ht="19.5" customHeight="1">
      <c r="A27" s="99"/>
      <c r="B27" s="99"/>
      <c r="C27" s="99"/>
      <c r="D27" s="91">
        <f>H27+'ก.พ.62'!D27</f>
        <v>1009282.2899999999</v>
      </c>
      <c r="E27" s="104" t="s">
        <v>76</v>
      </c>
      <c r="F27" s="105"/>
      <c r="G27" s="94" t="s">
        <v>61</v>
      </c>
      <c r="H27" s="96">
        <v>198489.83</v>
      </c>
    </row>
    <row r="28" spans="1:8" ht="19.5" customHeight="1">
      <c r="A28" s="99"/>
      <c r="B28" s="99"/>
      <c r="C28" s="99"/>
      <c r="D28" s="91">
        <f>H28+'ก.พ.62'!D28</f>
        <v>800</v>
      </c>
      <c r="E28" s="170" t="s">
        <v>85</v>
      </c>
      <c r="F28" s="171"/>
      <c r="G28" s="94" t="s">
        <v>86</v>
      </c>
      <c r="H28" s="96">
        <v>0</v>
      </c>
    </row>
    <row r="29" spans="1:8" ht="19.5" customHeight="1">
      <c r="A29" s="99"/>
      <c r="B29" s="99"/>
      <c r="C29" s="99"/>
      <c r="D29" s="91">
        <f>H29+'ก.พ.62'!D29</f>
        <v>4700</v>
      </c>
      <c r="E29" s="160" t="s">
        <v>73</v>
      </c>
      <c r="F29" s="172"/>
      <c r="G29" s="114" t="s">
        <v>74</v>
      </c>
      <c r="H29" s="96">
        <v>4700</v>
      </c>
    </row>
    <row r="30" spans="1:8" ht="19.5" customHeight="1">
      <c r="A30" s="99"/>
      <c r="B30" s="99"/>
      <c r="C30" s="99"/>
      <c r="D30" s="96"/>
      <c r="E30" s="166"/>
      <c r="F30" s="167"/>
      <c r="G30" s="94"/>
      <c r="H30" s="96"/>
    </row>
    <row r="31" spans="1:8" ht="19.5" customHeight="1">
      <c r="A31" s="99"/>
      <c r="B31" s="99"/>
      <c r="C31" s="99"/>
      <c r="D31" s="91"/>
      <c r="E31" s="166"/>
      <c r="F31" s="167"/>
      <c r="G31" s="94"/>
      <c r="H31" s="91"/>
    </row>
    <row r="32" spans="1:8" ht="19.5" customHeight="1">
      <c r="A32" s="99"/>
      <c r="B32" s="99"/>
      <c r="C32" s="99"/>
      <c r="D32" s="91"/>
      <c r="E32" s="166"/>
      <c r="F32" s="167"/>
      <c r="G32" s="94"/>
      <c r="H32" s="91"/>
    </row>
    <row r="33" spans="1:8" ht="19.5" customHeight="1">
      <c r="A33" s="106"/>
      <c r="B33" s="106"/>
      <c r="C33" s="106"/>
      <c r="D33" s="107"/>
      <c r="E33" s="166"/>
      <c r="F33" s="167"/>
      <c r="G33" s="108"/>
      <c r="H33" s="107"/>
    </row>
    <row r="34" spans="1:8" ht="19.5" customHeight="1">
      <c r="A34" s="106"/>
      <c r="B34" s="106"/>
      <c r="C34" s="106"/>
      <c r="D34" s="107"/>
      <c r="E34" s="166"/>
      <c r="F34" s="167"/>
      <c r="G34" s="108"/>
      <c r="H34" s="107"/>
    </row>
    <row r="35" spans="1:8" ht="19.5" customHeight="1">
      <c r="A35" s="106"/>
      <c r="B35" s="106"/>
      <c r="C35" s="106"/>
      <c r="D35" s="107"/>
      <c r="E35" s="124"/>
      <c r="F35" s="125"/>
      <c r="G35" s="108"/>
      <c r="H35" s="107"/>
    </row>
    <row r="36" spans="1:8" ht="19.5" customHeight="1">
      <c r="A36" s="106"/>
      <c r="B36" s="106"/>
      <c r="C36" s="106"/>
      <c r="D36" s="107"/>
      <c r="E36" s="166"/>
      <c r="F36" s="167"/>
      <c r="G36" s="108"/>
      <c r="H36" s="107"/>
    </row>
    <row r="37" spans="1:8" ht="19.5" customHeight="1">
      <c r="A37" s="106"/>
      <c r="B37" s="106"/>
      <c r="C37" s="106"/>
      <c r="D37" s="107"/>
      <c r="E37" s="124"/>
      <c r="F37" s="125"/>
      <c r="G37" s="108"/>
      <c r="H37" s="107"/>
    </row>
    <row r="38" spans="1:8" ht="19.5" customHeight="1">
      <c r="A38" s="106"/>
      <c r="B38" s="106"/>
      <c r="C38" s="106"/>
      <c r="D38" s="107"/>
      <c r="E38" s="124"/>
      <c r="F38" s="125"/>
      <c r="G38" s="108"/>
      <c r="H38" s="107"/>
    </row>
    <row r="39" spans="1:8" ht="19.5" customHeight="1">
      <c r="A39" s="106"/>
      <c r="B39" s="106"/>
      <c r="C39" s="106"/>
      <c r="D39" s="107"/>
      <c r="E39" s="166"/>
      <c r="F39" s="167"/>
      <c r="G39" s="108"/>
      <c r="H39" s="107"/>
    </row>
    <row r="40" spans="1:8" ht="19.5" customHeight="1">
      <c r="A40" s="106"/>
      <c r="B40" s="106"/>
      <c r="C40" s="106"/>
      <c r="D40" s="107"/>
      <c r="E40" s="166"/>
      <c r="F40" s="167"/>
      <c r="G40" s="108"/>
      <c r="H40" s="107"/>
    </row>
    <row r="41" spans="1:8" ht="19.5" customHeight="1">
      <c r="A41" s="106"/>
      <c r="B41" s="106"/>
      <c r="C41" s="106"/>
      <c r="D41" s="107"/>
      <c r="E41" s="166"/>
      <c r="F41" s="167"/>
      <c r="G41" s="108"/>
      <c r="H41" s="107"/>
    </row>
    <row r="42" spans="1:8" ht="19.5" customHeight="1">
      <c r="A42" s="57"/>
      <c r="B42" s="57"/>
      <c r="C42" s="57"/>
      <c r="D42" s="14"/>
      <c r="E42" s="15"/>
      <c r="F42" s="16"/>
      <c r="G42" s="62"/>
      <c r="H42" s="14"/>
    </row>
    <row r="43" spans="1:8" ht="19.5" customHeight="1">
      <c r="A43" s="53">
        <v>0</v>
      </c>
      <c r="B43" s="53">
        <v>0</v>
      </c>
      <c r="C43" s="53">
        <v>0</v>
      </c>
      <c r="D43" s="28">
        <f>SUM(D23:D42)</f>
        <v>1014945.2899999999</v>
      </c>
      <c r="E43" s="21"/>
      <c r="F43" s="21"/>
      <c r="G43" s="62"/>
      <c r="H43" s="28">
        <f>SUM(H23:H42)</f>
        <v>203189.83</v>
      </c>
    </row>
    <row r="44" spans="1:8" ht="19.5" customHeight="1" thickBot="1">
      <c r="A44" s="22">
        <f>A21</f>
        <v>39500000</v>
      </c>
      <c r="B44" s="53">
        <v>0</v>
      </c>
      <c r="C44" s="20">
        <f>SUM(A44+B44)</f>
        <v>39500000</v>
      </c>
      <c r="D44" s="20">
        <f>SUM(D21+D43)</f>
        <v>21246310.73</v>
      </c>
      <c r="E44" s="145" t="s">
        <v>16</v>
      </c>
      <c r="F44" s="146"/>
      <c r="G44" s="65"/>
      <c r="H44" s="20">
        <f>H21+H43</f>
        <v>3016522.17</v>
      </c>
    </row>
    <row r="45" spans="1:8" ht="19.5" customHeight="1" thickTop="1">
      <c r="A45" s="30"/>
      <c r="B45" s="30"/>
      <c r="C45" s="30"/>
      <c r="D45" s="40"/>
      <c r="E45" s="7"/>
      <c r="F45" s="7"/>
      <c r="G45" s="66"/>
      <c r="H45" s="89" t="s">
        <v>87</v>
      </c>
    </row>
    <row r="46" spans="1:8" ht="37.5" customHeight="1" thickBot="1">
      <c r="A46" s="88"/>
      <c r="B46" s="88"/>
      <c r="C46" s="88"/>
      <c r="D46" s="88"/>
      <c r="E46" s="88"/>
      <c r="F46" s="88"/>
      <c r="G46" s="88"/>
      <c r="H46" s="3"/>
    </row>
    <row r="47" spans="1:8" ht="19.5" customHeight="1" thickTop="1">
      <c r="A47" s="131" t="s">
        <v>2</v>
      </c>
      <c r="B47" s="132"/>
      <c r="C47" s="132"/>
      <c r="D47" s="132"/>
      <c r="E47" s="133"/>
      <c r="F47" s="134"/>
      <c r="G47" s="61"/>
      <c r="H47" s="49" t="s">
        <v>36</v>
      </c>
    </row>
    <row r="48" spans="1:8" ht="19.5" customHeight="1">
      <c r="A48" s="6"/>
      <c r="B48" s="75" t="s">
        <v>31</v>
      </c>
      <c r="C48" s="44"/>
      <c r="D48" s="6"/>
      <c r="E48" s="135" t="s">
        <v>4</v>
      </c>
      <c r="F48" s="130"/>
      <c r="G48" s="62" t="s">
        <v>5</v>
      </c>
      <c r="H48" s="8" t="s">
        <v>7</v>
      </c>
    </row>
    <row r="49" spans="1:8" ht="19.5" customHeight="1">
      <c r="A49" s="18" t="s">
        <v>0</v>
      </c>
      <c r="B49" s="76" t="s">
        <v>33</v>
      </c>
      <c r="C49" s="18" t="s">
        <v>35</v>
      </c>
      <c r="D49" s="8" t="s">
        <v>3</v>
      </c>
      <c r="E49" s="48"/>
      <c r="F49" s="7"/>
      <c r="G49" s="62"/>
      <c r="H49" s="8" t="s">
        <v>37</v>
      </c>
    </row>
    <row r="50" spans="1:8" ht="19.5" customHeight="1" thickBot="1">
      <c r="A50" s="45" t="s">
        <v>32</v>
      </c>
      <c r="B50" s="77" t="s">
        <v>34</v>
      </c>
      <c r="C50" s="45" t="s">
        <v>32</v>
      </c>
      <c r="D50" s="9" t="s">
        <v>1</v>
      </c>
      <c r="E50" s="136"/>
      <c r="F50" s="137"/>
      <c r="G50" s="63" t="s">
        <v>6</v>
      </c>
      <c r="H50" s="9" t="s">
        <v>32</v>
      </c>
    </row>
    <row r="51" spans="1:8" ht="19.5" customHeight="1" thickTop="1">
      <c r="A51" s="31"/>
      <c r="B51" s="33"/>
      <c r="C51" s="33"/>
      <c r="D51" s="11"/>
      <c r="E51" s="32" t="s">
        <v>17</v>
      </c>
      <c r="F51" s="12"/>
      <c r="G51" s="61"/>
      <c r="H51" s="11"/>
    </row>
    <row r="52" spans="1:8" ht="19.5" customHeight="1">
      <c r="A52" s="111">
        <v>10838284</v>
      </c>
      <c r="B52" s="112">
        <v>0</v>
      </c>
      <c r="C52" s="112">
        <f>SUM(A52+B52)</f>
        <v>10838284</v>
      </c>
      <c r="D52" s="113">
        <f>H52+'ก.พ.62'!D52</f>
        <v>5375378</v>
      </c>
      <c r="E52" s="158" t="s">
        <v>41</v>
      </c>
      <c r="F52" s="159"/>
      <c r="G52" s="114" t="s">
        <v>62</v>
      </c>
      <c r="H52" s="113">
        <v>858097</v>
      </c>
    </row>
    <row r="53" spans="1:11" ht="19.5" customHeight="1">
      <c r="A53" s="111">
        <v>2052720</v>
      </c>
      <c r="B53" s="112">
        <v>0</v>
      </c>
      <c r="C53" s="112">
        <f aca="true" t="shared" si="1" ref="C53:C61">SUM(A53+B53)</f>
        <v>2052720</v>
      </c>
      <c r="D53" s="113">
        <f>H53+'ก.พ.62'!D53</f>
        <v>983160</v>
      </c>
      <c r="E53" s="158" t="s">
        <v>80</v>
      </c>
      <c r="F53" s="159"/>
      <c r="G53" s="114" t="s">
        <v>63</v>
      </c>
      <c r="H53" s="113">
        <v>163860</v>
      </c>
      <c r="K53" s="78"/>
    </row>
    <row r="54" spans="1:11" ht="19.5" customHeight="1">
      <c r="A54" s="111">
        <v>8256880</v>
      </c>
      <c r="B54" s="112">
        <v>0</v>
      </c>
      <c r="C54" s="112">
        <f t="shared" si="1"/>
        <v>8256880</v>
      </c>
      <c r="D54" s="113">
        <f>H54+'ก.พ.62'!D54</f>
        <v>3176300</v>
      </c>
      <c r="E54" s="158" t="s">
        <v>42</v>
      </c>
      <c r="F54" s="159"/>
      <c r="G54" s="114" t="s">
        <v>64</v>
      </c>
      <c r="H54" s="113">
        <v>530580</v>
      </c>
      <c r="I54" s="121">
        <f>SUM(H53:H54)</f>
        <v>694440</v>
      </c>
      <c r="K54" s="78"/>
    </row>
    <row r="55" spans="1:8" ht="19.5" customHeight="1">
      <c r="A55" s="111">
        <v>439000</v>
      </c>
      <c r="B55" s="112">
        <v>0</v>
      </c>
      <c r="C55" s="112">
        <f t="shared" si="1"/>
        <v>439000</v>
      </c>
      <c r="D55" s="113">
        <f>H55+'ก.พ.62'!D55</f>
        <v>59900</v>
      </c>
      <c r="E55" s="158" t="s">
        <v>43</v>
      </c>
      <c r="F55" s="159"/>
      <c r="G55" s="114" t="s">
        <v>65</v>
      </c>
      <c r="H55" s="113">
        <v>6700</v>
      </c>
    </row>
    <row r="56" spans="1:8" ht="19.5" customHeight="1">
      <c r="A56" s="111">
        <v>6411400</v>
      </c>
      <c r="B56" s="112">
        <v>0</v>
      </c>
      <c r="C56" s="112">
        <f t="shared" si="1"/>
        <v>6411400</v>
      </c>
      <c r="D56" s="113">
        <f>H56+'ก.พ.62'!D56</f>
        <v>1065318.46</v>
      </c>
      <c r="E56" s="158" t="s">
        <v>44</v>
      </c>
      <c r="F56" s="159"/>
      <c r="G56" s="114" t="s">
        <v>66</v>
      </c>
      <c r="H56" s="113">
        <v>108799</v>
      </c>
    </row>
    <row r="57" spans="1:8" ht="19.5" customHeight="1">
      <c r="A57" s="111">
        <v>2561420</v>
      </c>
      <c r="B57" s="112">
        <v>0</v>
      </c>
      <c r="C57" s="112">
        <f t="shared" si="1"/>
        <v>2561420</v>
      </c>
      <c r="D57" s="113">
        <f>H57+'ก.พ.62'!D57</f>
        <v>619357.3600000001</v>
      </c>
      <c r="E57" s="158" t="s">
        <v>45</v>
      </c>
      <c r="F57" s="159"/>
      <c r="G57" s="114" t="s">
        <v>67</v>
      </c>
      <c r="H57" s="115">
        <v>304250.2</v>
      </c>
    </row>
    <row r="58" spans="1:11" ht="19.5" customHeight="1">
      <c r="A58" s="111">
        <v>442000</v>
      </c>
      <c r="B58" s="112">
        <v>0</v>
      </c>
      <c r="C58" s="112">
        <f t="shared" si="1"/>
        <v>442000</v>
      </c>
      <c r="D58" s="113">
        <f>H58+'ก.พ.62'!D58</f>
        <v>83683.78</v>
      </c>
      <c r="E58" s="158" t="s">
        <v>18</v>
      </c>
      <c r="F58" s="159"/>
      <c r="G58" s="114" t="s">
        <v>68</v>
      </c>
      <c r="H58" s="113">
        <v>13258.15</v>
      </c>
      <c r="K58" s="78"/>
    </row>
    <row r="59" spans="1:8" ht="19.5" customHeight="1">
      <c r="A59" s="116">
        <v>1227590</v>
      </c>
      <c r="B59" s="117">
        <v>0</v>
      </c>
      <c r="C59" s="112">
        <f t="shared" si="1"/>
        <v>1227590</v>
      </c>
      <c r="D59" s="113">
        <f>H59+'ก.พ.62'!D59</f>
        <v>201630</v>
      </c>
      <c r="E59" s="158" t="s">
        <v>46</v>
      </c>
      <c r="F59" s="159"/>
      <c r="G59" s="114" t="s">
        <v>69</v>
      </c>
      <c r="H59" s="115">
        <v>0</v>
      </c>
    </row>
    <row r="60" spans="1:11" ht="19.5" customHeight="1">
      <c r="A60" s="116">
        <v>3385000</v>
      </c>
      <c r="B60" s="117">
        <v>0</v>
      </c>
      <c r="C60" s="112">
        <f t="shared" si="1"/>
        <v>3385000</v>
      </c>
      <c r="D60" s="113">
        <f>H60+'ก.พ.62'!D60</f>
        <v>3104100</v>
      </c>
      <c r="E60" s="158" t="s">
        <v>47</v>
      </c>
      <c r="F60" s="159"/>
      <c r="G60" s="114" t="s">
        <v>70</v>
      </c>
      <c r="H60" s="115">
        <v>3104100</v>
      </c>
      <c r="K60" s="78"/>
    </row>
    <row r="61" spans="1:8" ht="19.5" customHeight="1">
      <c r="A61" s="86">
        <v>3885706</v>
      </c>
      <c r="B61" s="33">
        <v>0</v>
      </c>
      <c r="C61" s="33">
        <f t="shared" si="1"/>
        <v>3885706</v>
      </c>
      <c r="D61" s="14">
        <f>H61+'ก.พ.62'!D61</f>
        <v>1837602.23</v>
      </c>
      <c r="E61" s="142" t="s">
        <v>48</v>
      </c>
      <c r="F61" s="143"/>
      <c r="G61" s="67">
        <v>56100000</v>
      </c>
      <c r="H61" s="17">
        <v>30000</v>
      </c>
    </row>
    <row r="62" spans="1:8" ht="19.5" customHeight="1" thickBot="1">
      <c r="A62" s="35">
        <f>SUM(A52:A61)</f>
        <v>39500000</v>
      </c>
      <c r="B62" s="35">
        <f>SUM(B52:B61)</f>
        <v>0</v>
      </c>
      <c r="C62" s="35">
        <f>SUM(C52:C61)</f>
        <v>39500000</v>
      </c>
      <c r="D62" s="35">
        <f>SUM(D52:D61)</f>
        <v>16506429.83</v>
      </c>
      <c r="E62" s="10"/>
      <c r="F62" s="15"/>
      <c r="G62" s="62"/>
      <c r="H62" s="20">
        <f>SUM(H52:H61)</f>
        <v>5119644.35</v>
      </c>
    </row>
    <row r="63" spans="1:8" ht="19.5" customHeight="1" thickTop="1">
      <c r="A63" s="54"/>
      <c r="B63" s="54"/>
      <c r="C63" s="54"/>
      <c r="D63" s="37"/>
      <c r="E63" s="138"/>
      <c r="F63" s="144"/>
      <c r="G63" s="62"/>
      <c r="H63" s="17"/>
    </row>
    <row r="64" spans="1:8" ht="19.5" customHeight="1">
      <c r="A64" s="118"/>
      <c r="B64" s="118"/>
      <c r="C64" s="118"/>
      <c r="D64" s="113">
        <f>H64+'ก.พ.62'!D64</f>
        <v>2014827.77</v>
      </c>
      <c r="E64" s="160" t="s">
        <v>19</v>
      </c>
      <c r="F64" s="162"/>
      <c r="G64" s="114" t="s">
        <v>71</v>
      </c>
      <c r="H64" s="115">
        <v>1637827.77</v>
      </c>
    </row>
    <row r="65" spans="1:8" ht="19.5" customHeight="1">
      <c r="A65" s="118"/>
      <c r="B65" s="118"/>
      <c r="C65" s="118"/>
      <c r="D65" s="113">
        <f>H65+'ก.พ.62'!D65</f>
        <v>4700</v>
      </c>
      <c r="E65" s="160" t="s">
        <v>73</v>
      </c>
      <c r="F65" s="172"/>
      <c r="G65" s="114" t="s">
        <v>74</v>
      </c>
      <c r="H65" s="115">
        <v>0</v>
      </c>
    </row>
    <row r="66" spans="1:11" ht="19.5" customHeight="1">
      <c r="A66" s="118"/>
      <c r="B66" s="118"/>
      <c r="C66" s="118"/>
      <c r="D66" s="113">
        <f>H66+'ก.พ.62'!D66</f>
        <v>0</v>
      </c>
      <c r="E66" s="160" t="s">
        <v>72</v>
      </c>
      <c r="F66" s="161"/>
      <c r="G66" s="114" t="s">
        <v>75</v>
      </c>
      <c r="H66" s="115">
        <v>0</v>
      </c>
      <c r="K66" s="42">
        <v>1696587.18</v>
      </c>
    </row>
    <row r="67" spans="1:11" ht="19.5" customHeight="1">
      <c r="A67" s="118"/>
      <c r="B67" s="118"/>
      <c r="C67" s="118"/>
      <c r="D67" s="113">
        <f>H67+'ก.พ.62'!D67</f>
        <v>43319.08</v>
      </c>
      <c r="E67" s="160" t="s">
        <v>27</v>
      </c>
      <c r="F67" s="162"/>
      <c r="G67" s="114" t="s">
        <v>59</v>
      </c>
      <c r="H67" s="115">
        <v>0</v>
      </c>
      <c r="K67" s="85">
        <f>H62+H67</f>
        <v>5119644.35</v>
      </c>
    </row>
    <row r="68" spans="1:11" ht="19.5" customHeight="1">
      <c r="A68" s="118"/>
      <c r="B68" s="118"/>
      <c r="C68" s="118"/>
      <c r="D68" s="113">
        <f>H68+'ก.พ.62'!D68</f>
        <v>976818.4199999999</v>
      </c>
      <c r="E68" s="163" t="s">
        <v>26</v>
      </c>
      <c r="F68" s="162"/>
      <c r="G68" s="114" t="s">
        <v>61</v>
      </c>
      <c r="H68" s="115">
        <v>160862.49</v>
      </c>
      <c r="K68" s="85">
        <f>K66-K67</f>
        <v>-3423057.17</v>
      </c>
    </row>
    <row r="69" spans="1:11" ht="19.5" customHeight="1">
      <c r="A69" s="118"/>
      <c r="B69" s="118"/>
      <c r="C69" s="118"/>
      <c r="D69" s="113">
        <f>H69+'ก.พ.62'!D69</f>
        <v>0</v>
      </c>
      <c r="E69" s="164" t="s">
        <v>25</v>
      </c>
      <c r="F69" s="165"/>
      <c r="G69" s="114" t="s">
        <v>79</v>
      </c>
      <c r="H69" s="115">
        <v>0</v>
      </c>
      <c r="K69" s="24"/>
    </row>
    <row r="70" spans="1:8" ht="19.5" customHeight="1">
      <c r="A70" s="118"/>
      <c r="B70" s="118"/>
      <c r="C70" s="118"/>
      <c r="D70" s="113"/>
      <c r="E70" s="156"/>
      <c r="F70" s="157"/>
      <c r="G70" s="114"/>
      <c r="H70" s="115"/>
    </row>
    <row r="71" spans="1:8" ht="19.5" customHeight="1">
      <c r="A71" s="118"/>
      <c r="B71" s="118"/>
      <c r="C71" s="118"/>
      <c r="D71" s="115"/>
      <c r="E71" s="156"/>
      <c r="F71" s="157"/>
      <c r="G71" s="114"/>
      <c r="H71" s="115"/>
    </row>
    <row r="72" spans="1:8" ht="19.5" customHeight="1">
      <c r="A72" s="118"/>
      <c r="B72" s="118"/>
      <c r="C72" s="118"/>
      <c r="D72" s="115"/>
      <c r="E72" s="156"/>
      <c r="F72" s="157"/>
      <c r="G72" s="114"/>
      <c r="H72" s="115"/>
    </row>
    <row r="73" spans="1:8" ht="19.5" customHeight="1">
      <c r="A73" s="118"/>
      <c r="B73" s="118"/>
      <c r="C73" s="118"/>
      <c r="D73" s="115"/>
      <c r="E73" s="156"/>
      <c r="F73" s="157"/>
      <c r="G73" s="114"/>
      <c r="H73" s="115"/>
    </row>
    <row r="74" spans="1:8" ht="19.5" customHeight="1">
      <c r="A74" s="118"/>
      <c r="B74" s="118"/>
      <c r="C74" s="118"/>
      <c r="D74" s="115"/>
      <c r="E74" s="156"/>
      <c r="F74" s="157"/>
      <c r="G74" s="114"/>
      <c r="H74" s="115"/>
    </row>
    <row r="75" spans="1:8" ht="19.5" customHeight="1">
      <c r="A75" s="118"/>
      <c r="B75" s="118"/>
      <c r="C75" s="118"/>
      <c r="D75" s="115"/>
      <c r="E75" s="156"/>
      <c r="F75" s="157"/>
      <c r="G75" s="114"/>
      <c r="H75" s="115"/>
    </row>
    <row r="76" spans="1:8" ht="19.5" customHeight="1">
      <c r="A76" s="118"/>
      <c r="B76" s="118"/>
      <c r="C76" s="118"/>
      <c r="D76" s="115"/>
      <c r="E76" s="122"/>
      <c r="F76" s="123"/>
      <c r="G76" s="114"/>
      <c r="H76" s="115"/>
    </row>
    <row r="77" spans="1:8" ht="19.5" customHeight="1">
      <c r="A77" s="118"/>
      <c r="B77" s="118"/>
      <c r="C77" s="118"/>
      <c r="D77" s="115"/>
      <c r="E77" s="156"/>
      <c r="F77" s="157"/>
      <c r="G77" s="114"/>
      <c r="H77" s="115"/>
    </row>
    <row r="78" spans="1:8" ht="19.5" customHeight="1">
      <c r="A78" s="118"/>
      <c r="B78" s="118"/>
      <c r="C78" s="118"/>
      <c r="D78" s="115"/>
      <c r="E78" s="122"/>
      <c r="F78" s="123"/>
      <c r="G78" s="114"/>
      <c r="H78" s="115"/>
    </row>
    <row r="79" spans="1:8" ht="19.5" customHeight="1">
      <c r="A79" s="118"/>
      <c r="B79" s="118"/>
      <c r="C79" s="118"/>
      <c r="D79" s="115"/>
      <c r="E79" s="156"/>
      <c r="F79" s="157"/>
      <c r="G79" s="114"/>
      <c r="H79" s="115"/>
    </row>
    <row r="80" spans="1:8" ht="19.5" customHeight="1">
      <c r="A80" s="118"/>
      <c r="B80" s="118"/>
      <c r="C80" s="118"/>
      <c r="D80" s="115"/>
      <c r="E80" s="122"/>
      <c r="F80" s="123"/>
      <c r="G80" s="114"/>
      <c r="H80" s="115"/>
    </row>
    <row r="81" spans="1:8" ht="19.5" customHeight="1">
      <c r="A81" s="118"/>
      <c r="B81" s="118"/>
      <c r="C81" s="118"/>
      <c r="D81" s="115"/>
      <c r="E81" s="122"/>
      <c r="F81" s="123"/>
      <c r="G81" s="114"/>
      <c r="H81" s="115"/>
    </row>
    <row r="82" spans="1:8" ht="19.5" customHeight="1">
      <c r="A82" s="11"/>
      <c r="B82" s="11"/>
      <c r="C82" s="11"/>
      <c r="D82" s="17"/>
      <c r="E82" s="138"/>
      <c r="F82" s="139"/>
      <c r="G82" s="62"/>
      <c r="H82" s="17"/>
    </row>
    <row r="83" spans="1:8" ht="19.5" customHeight="1">
      <c r="A83" s="28">
        <v>0</v>
      </c>
      <c r="B83" s="28">
        <v>0</v>
      </c>
      <c r="C83" s="28">
        <v>0</v>
      </c>
      <c r="D83" s="38">
        <f>SUM(D64:D82)</f>
        <v>3039665.27</v>
      </c>
      <c r="E83" s="21"/>
      <c r="F83" s="15"/>
      <c r="G83" s="68"/>
      <c r="H83" s="38">
        <f>SUM(H64:H82)</f>
        <v>1798690.26</v>
      </c>
    </row>
    <row r="84" spans="1:8" ht="19.5" customHeight="1" thickBot="1">
      <c r="A84" s="20">
        <f>A62</f>
        <v>39500000</v>
      </c>
      <c r="B84" s="28">
        <v>0</v>
      </c>
      <c r="C84" s="35">
        <f>SUM(A84+B84)</f>
        <v>39500000</v>
      </c>
      <c r="D84" s="29">
        <f>SUM(D62+D83)</f>
        <v>19546095.1</v>
      </c>
      <c r="E84" s="140" t="s">
        <v>20</v>
      </c>
      <c r="F84" s="141"/>
      <c r="G84" s="69"/>
      <c r="H84" s="38">
        <f>H62+H83</f>
        <v>6918334.609999999</v>
      </c>
    </row>
    <row r="85" spans="1:8" ht="19.5" customHeight="1" thickTop="1">
      <c r="A85" s="40"/>
      <c r="B85" s="40"/>
      <c r="C85" s="40"/>
      <c r="D85" s="28">
        <f>SUM(D44-D84)</f>
        <v>1700215.629999999</v>
      </c>
      <c r="E85" s="130" t="s">
        <v>21</v>
      </c>
      <c r="F85" s="130"/>
      <c r="G85" s="70"/>
      <c r="H85" s="28">
        <f>H44-H84</f>
        <v>-3901812.4399999995</v>
      </c>
    </row>
    <row r="86" spans="1:8" ht="19.5" customHeight="1">
      <c r="A86" s="40"/>
      <c r="B86" s="40"/>
      <c r="C86" s="40"/>
      <c r="D86" s="39"/>
      <c r="E86" s="130" t="s">
        <v>22</v>
      </c>
      <c r="F86" s="130"/>
      <c r="G86" s="70"/>
      <c r="H86" s="39"/>
    </row>
    <row r="87" spans="1:8" ht="19.5" customHeight="1">
      <c r="A87" s="40"/>
      <c r="B87" s="40"/>
      <c r="C87" s="40"/>
      <c r="D87" s="47">
        <v>0</v>
      </c>
      <c r="E87" s="130" t="s">
        <v>23</v>
      </c>
      <c r="F87" s="130"/>
      <c r="G87" s="70"/>
      <c r="H87" s="11">
        <v>0</v>
      </c>
    </row>
    <row r="88" spans="1:11" ht="19.5" customHeight="1">
      <c r="A88" s="5"/>
      <c r="B88" s="5"/>
      <c r="C88" s="5"/>
      <c r="D88" s="28">
        <f>SUM(D10+D44-D84)</f>
        <v>46717826.779999994</v>
      </c>
      <c r="E88" s="130" t="s">
        <v>24</v>
      </c>
      <c r="F88" s="130"/>
      <c r="G88" s="71"/>
      <c r="H88" s="28">
        <f>H10+H44-H84</f>
        <v>46717826.78</v>
      </c>
      <c r="K88" s="79">
        <v>50178379.67</v>
      </c>
    </row>
    <row r="89" spans="1:11" ht="19.5" customHeight="1">
      <c r="A89" s="5"/>
      <c r="B89" s="5"/>
      <c r="C89" s="5"/>
      <c r="D89" s="40"/>
      <c r="E89" s="7"/>
      <c r="F89" s="7"/>
      <c r="G89" s="71"/>
      <c r="H89" s="40"/>
      <c r="K89" s="85">
        <f>K88-H88</f>
        <v>3460552.8900000006</v>
      </c>
    </row>
    <row r="90" spans="1:8" ht="19.5" customHeight="1">
      <c r="A90" s="41"/>
      <c r="B90" s="41"/>
      <c r="C90" s="41"/>
      <c r="D90" s="41"/>
      <c r="E90" s="4"/>
      <c r="F90" s="4"/>
      <c r="G90" s="72"/>
      <c r="H90" s="41"/>
    </row>
    <row r="91" spans="1:8" ht="19.5" customHeight="1">
      <c r="A91" s="128"/>
      <c r="B91" s="128"/>
      <c r="C91" s="128"/>
      <c r="D91" s="129"/>
      <c r="E91" s="129"/>
      <c r="F91" s="129"/>
      <c r="G91" s="129"/>
      <c r="H91" s="129"/>
    </row>
    <row r="92" spans="1:8" ht="19.5" customHeight="1">
      <c r="A92" s="128"/>
      <c r="B92" s="128"/>
      <c r="C92" s="128"/>
      <c r="D92" s="129"/>
      <c r="E92" s="129"/>
      <c r="F92" s="129"/>
      <c r="G92" s="129"/>
      <c r="H92" s="129"/>
    </row>
    <row r="93" spans="1:8" ht="19.5" customHeight="1">
      <c r="A93" s="128"/>
      <c r="B93" s="128"/>
      <c r="C93" s="128"/>
      <c r="D93" s="129"/>
      <c r="E93" s="129"/>
      <c r="F93" s="129"/>
      <c r="G93" s="129"/>
      <c r="H93" s="129"/>
    </row>
    <row r="94" spans="1:8" ht="19.5" customHeight="1">
      <c r="A94" s="42"/>
      <c r="B94" s="42"/>
      <c r="C94" s="42"/>
      <c r="D94" s="42"/>
      <c r="E94" s="24"/>
      <c r="F94" s="24"/>
      <c r="G94" s="73"/>
      <c r="H94" s="42"/>
    </row>
    <row r="95" ht="19.5" customHeight="1"/>
    <row r="96" ht="19.5" customHeight="1"/>
    <row r="97" ht="19.5" customHeight="1"/>
    <row r="98" ht="21.75" customHeight="1"/>
    <row r="99" ht="21.75" customHeight="1"/>
  </sheetData>
  <sheetProtection/>
  <mergeCells count="59">
    <mergeCell ref="A93:H93"/>
    <mergeCell ref="E79:F79"/>
    <mergeCell ref="E85:F85"/>
    <mergeCell ref="E86:F86"/>
    <mergeCell ref="E87:F87"/>
    <mergeCell ref="E88:F88"/>
    <mergeCell ref="A91:H91"/>
    <mergeCell ref="E82:F82"/>
    <mergeCell ref="E84:F84"/>
    <mergeCell ref="E77:F77"/>
    <mergeCell ref="E68:F68"/>
    <mergeCell ref="E72:F72"/>
    <mergeCell ref="E73:F73"/>
    <mergeCell ref="E74:F74"/>
    <mergeCell ref="A92:H92"/>
    <mergeCell ref="E39:F39"/>
    <mergeCell ref="E40:F40"/>
    <mergeCell ref="A47:D47"/>
    <mergeCell ref="E48:F48"/>
    <mergeCell ref="E59:F59"/>
    <mergeCell ref="E69:F69"/>
    <mergeCell ref="E67:F67"/>
    <mergeCell ref="E56:F56"/>
    <mergeCell ref="E57:F57"/>
    <mergeCell ref="E58:F58"/>
    <mergeCell ref="A6:D6"/>
    <mergeCell ref="E7:F7"/>
    <mergeCell ref="E9:F9"/>
    <mergeCell ref="E26:F26"/>
    <mergeCell ref="E31:F31"/>
    <mergeCell ref="E32:F32"/>
    <mergeCell ref="E6:F6"/>
    <mergeCell ref="E28:F28"/>
    <mergeCell ref="E29:F29"/>
    <mergeCell ref="E60:F60"/>
    <mergeCell ref="E61:F61"/>
    <mergeCell ref="E75:F75"/>
    <mergeCell ref="E63:F63"/>
    <mergeCell ref="E64:F64"/>
    <mergeCell ref="E65:F65"/>
    <mergeCell ref="E66:F66"/>
    <mergeCell ref="E70:F70"/>
    <mergeCell ref="E71:F71"/>
    <mergeCell ref="E53:F53"/>
    <mergeCell ref="E54:F54"/>
    <mergeCell ref="E41:F41"/>
    <mergeCell ref="E44:F44"/>
    <mergeCell ref="E47:F47"/>
    <mergeCell ref="E55:F55"/>
    <mergeCell ref="A2:H2"/>
    <mergeCell ref="A3:H3"/>
    <mergeCell ref="A4:H4"/>
    <mergeCell ref="A5:H5"/>
    <mergeCell ref="E50:F50"/>
    <mergeCell ref="E52:F52"/>
    <mergeCell ref="E30:F30"/>
    <mergeCell ref="E33:F33"/>
    <mergeCell ref="E34:F34"/>
    <mergeCell ref="E36:F36"/>
  </mergeCells>
  <printOptions/>
  <pageMargins left="0.11811023622047245" right="0.11811023622047245" top="0.15748031496062992" bottom="0.35433070866141736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2017</dc:creator>
  <cp:keywords/>
  <dc:description/>
  <cp:lastModifiedBy>Windows User</cp:lastModifiedBy>
  <cp:lastPrinted>2019-06-05T03:38:16Z</cp:lastPrinted>
  <dcterms:created xsi:type="dcterms:W3CDTF">2003-11-15T09:12:45Z</dcterms:created>
  <dcterms:modified xsi:type="dcterms:W3CDTF">2019-06-20T04:28:18Z</dcterms:modified>
  <cp:category/>
  <cp:version/>
  <cp:contentType/>
  <cp:contentStatus/>
</cp:coreProperties>
</file>